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Lenovo\Desktop\"/>
    </mc:Choice>
  </mc:AlternateContent>
  <xr:revisionPtr revIDLastSave="0" documentId="13_ncr:1_{6ABCCA5D-92F1-4A7B-8581-455C50D979CC}" xr6:coauthVersionLast="47" xr6:coauthVersionMax="47" xr10:uidLastSave="{00000000-0000-0000-0000-000000000000}"/>
  <workbookProtection workbookAlgorithmName="SHA-512" workbookHashValue="aVir7bMt9IUKJtN5Q1PaXzhEbQkI8mGwSPTCa9+NpBD3YlbHH5JsafdQMgk7HKRCyHukECELm2cF84Fztfd2JQ==" workbookSaltValue="XGHBLBLFhdcVqjwDjG1UUg==" workbookSpinCount="100000" lockStructure="1"/>
  <bookViews>
    <workbookView xWindow="-108" yWindow="-108" windowWidth="23256" windowHeight="12456"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الإعلام 21-22-ف2" sheetId="17" r:id="rId5"/>
    <sheet name="ورقة2" sheetId="4" state="hidden" r:id="rId6"/>
    <sheet name="ورقة4" sheetId="10" state="hidden" r:id="rId7"/>
    <sheet name="ورقة1" sheetId="6" state="hidden" r:id="rId8"/>
  </sheets>
  <definedNames>
    <definedName name="_xlnm._FilterDatabase" localSheetId="1" hidden="1">'إدخال البيانات'!$I$6:$I$21</definedName>
    <definedName name="_xlnm._FilterDatabase" localSheetId="5" hidden="1">ورقة2!$A$2:$AD$4808</definedName>
    <definedName name="_xlnm._FilterDatabase" localSheetId="6" hidden="1">ورقة4!$A$1:$AR$1</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8" l="1"/>
  <c r="F10" i="18"/>
  <c r="E10" i="18"/>
  <c r="D10" i="18"/>
  <c r="C10" i="18"/>
  <c r="B10" i="18"/>
  <c r="A10" i="18"/>
  <c r="F7" i="18"/>
  <c r="E7" i="18"/>
  <c r="D7" i="18"/>
  <c r="C7" i="18"/>
  <c r="B7" i="18"/>
  <c r="A7" i="18"/>
  <c r="F1" i="18"/>
  <c r="A2" i="18" s="1"/>
  <c r="Y28" i="5" l="1"/>
  <c r="R27" i="5" s="1"/>
  <c r="Y27" i="5" l="1"/>
  <c r="M21" i="11" s="1"/>
  <c r="B19" i="11"/>
  <c r="AQ2" i="10" l="1"/>
  <c r="E4" i="5" l="1"/>
  <c r="Q4" i="5"/>
  <c r="L4" i="5"/>
  <c r="AV42" i="5" l="1"/>
  <c r="AV43" i="5"/>
  <c r="AV44" i="5"/>
  <c r="AV45" i="5"/>
  <c r="AV41" i="5"/>
  <c r="AV37" i="5"/>
  <c r="AV38" i="5"/>
  <c r="AV39" i="5"/>
  <c r="AV40" i="5"/>
  <c r="AV36" i="5"/>
  <c r="AV32" i="5"/>
  <c r="AV33" i="5"/>
  <c r="AV34" i="5"/>
  <c r="AV35" i="5"/>
  <c r="AV31" i="5"/>
  <c r="AV29" i="5"/>
  <c r="AV30" i="5"/>
  <c r="AV28" i="5"/>
  <c r="AV26" i="5"/>
  <c r="AV25" i="5"/>
  <c r="AV21" i="5"/>
  <c r="AV22" i="5"/>
  <c r="AV23" i="5"/>
  <c r="AV24" i="5"/>
  <c r="AV20" i="5"/>
  <c r="AV16" i="5"/>
  <c r="AV17" i="5"/>
  <c r="AV18" i="5"/>
  <c r="AV19" i="5"/>
  <c r="AV15" i="5"/>
  <c r="AV11" i="5"/>
  <c r="AV12" i="5"/>
  <c r="AV13" i="5"/>
  <c r="AV14" i="5"/>
  <c r="AV10" i="5"/>
  <c r="AW10" i="5"/>
  <c r="AV6" i="5"/>
  <c r="AV7" i="5"/>
  <c r="AV8" i="5"/>
  <c r="AV9" i="5"/>
  <c r="AV5" i="5"/>
  <c r="AW5" i="5"/>
  <c r="E22" i="11" l="1"/>
  <c r="DE5" i="17"/>
  <c r="CY5" i="17"/>
  <c r="D1" i="18" l="1"/>
  <c r="J25" i="11"/>
  <c r="G39" i="11"/>
  <c r="AE22" i="11"/>
  <c r="AE4" i="5" l="1"/>
  <c r="K7" i="11" s="1"/>
  <c r="Z22" i="11" s="1"/>
  <c r="Y22" i="11" s="1"/>
  <c r="AB4" i="5"/>
  <c r="H7" i="11" s="1"/>
  <c r="Z21" i="11" s="1"/>
  <c r="Y21" i="11" s="1"/>
  <c r="W4" i="5"/>
  <c r="D7" i="11" s="1"/>
  <c r="Z20" i="11" s="1"/>
  <c r="Y20" i="11" s="1"/>
  <c r="W2" i="5"/>
  <c r="Q2" i="5"/>
  <c r="L2" i="5"/>
  <c r="E1" i="5"/>
  <c r="AG16" i="5" s="1"/>
  <c r="AB2" i="5"/>
  <c r="Q5" i="5" l="1"/>
  <c r="AB5" i="5"/>
  <c r="W5" i="5"/>
  <c r="B39" i="5"/>
  <c r="B38" i="5"/>
  <c r="B37" i="5"/>
  <c r="B36" i="5"/>
  <c r="B35" i="5"/>
  <c r="B34" i="5"/>
  <c r="N25" i="5"/>
  <c r="E3" i="5"/>
  <c r="D4" i="11" s="1"/>
  <c r="E2" i="5"/>
  <c r="L3" i="5"/>
  <c r="AE1" i="5"/>
  <c r="K4" i="11" s="1"/>
  <c r="Z10" i="11" s="1"/>
  <c r="Y10" i="11" s="1"/>
  <c r="AB1" i="5"/>
  <c r="H4" i="11" s="1"/>
  <c r="Z9" i="11" s="1"/>
  <c r="Y9" i="11" s="1"/>
  <c r="N3" i="11"/>
  <c r="Z5" i="11" s="1"/>
  <c r="Y5" i="11" s="1"/>
  <c r="DL5" i="17"/>
  <c r="J3" i="11"/>
  <c r="Z6" i="11" s="1"/>
  <c r="Y6" i="11" s="1"/>
  <c r="DM5" i="17"/>
  <c r="F3" i="11"/>
  <c r="Z7" i="11" s="1"/>
  <c r="Y7" i="11" s="1"/>
  <c r="DN5" i="17"/>
  <c r="N4" i="11"/>
  <c r="Z11" i="11" s="1"/>
  <c r="Y11" i="11" s="1"/>
  <c r="DO5" i="17"/>
  <c r="Q1" i="5"/>
  <c r="M2" i="11" s="1"/>
  <c r="Z3" i="11" s="1"/>
  <c r="Y3" i="11" s="1"/>
  <c r="H6" i="11"/>
  <c r="Z17" i="11" s="1"/>
  <c r="Y17" i="11" s="1"/>
  <c r="K6" i="11"/>
  <c r="Z18" i="11" s="1"/>
  <c r="Y18" i="11" s="1"/>
  <c r="P6" i="11"/>
  <c r="Z19" i="11" s="1"/>
  <c r="Y19" i="11" s="1"/>
  <c r="W1" i="5"/>
  <c r="P2" i="11" s="1"/>
  <c r="Z4" i="11" s="1"/>
  <c r="Y4" i="11" s="1"/>
  <c r="D2" i="11"/>
  <c r="E34" i="11" s="1"/>
  <c r="E39" i="11" s="1"/>
  <c r="L1" i="5"/>
  <c r="H2" i="11" s="1"/>
  <c r="B26" i="5" l="1"/>
  <c r="B27" i="5"/>
  <c r="C27" i="5" s="1"/>
  <c r="B28" i="5"/>
  <c r="C28" i="5" s="1"/>
  <c r="B31" i="5"/>
  <c r="C31" i="5" s="1"/>
  <c r="B30" i="5"/>
  <c r="C30" i="5" s="1"/>
  <c r="DT5" i="17" s="1"/>
  <c r="B29" i="5"/>
  <c r="C29" i="5" s="1"/>
  <c r="AE3" i="5"/>
  <c r="D6" i="11" s="1"/>
  <c r="Z16" i="11" s="1"/>
  <c r="Y16" i="11" s="1"/>
  <c r="D5" i="11"/>
  <c r="Z12" i="11" s="1"/>
  <c r="Y12" i="11" s="1"/>
  <c r="N26" i="5"/>
  <c r="J24" i="11" s="1"/>
  <c r="DV5" i="17"/>
  <c r="D3" i="11"/>
  <c r="B6" i="5"/>
  <c r="N22" i="11"/>
  <c r="CW5" i="17"/>
  <c r="K22" i="11"/>
  <c r="CV5" i="17"/>
  <c r="V25" i="5"/>
  <c r="CX5" i="17"/>
  <c r="B34" i="11"/>
  <c r="B39" i="11" s="1"/>
  <c r="Z8" i="11"/>
  <c r="Y8" i="11" s="1"/>
  <c r="H33" i="11"/>
  <c r="H38" i="11" s="1"/>
  <c r="AB3" i="5"/>
  <c r="K5" i="11" s="1"/>
  <c r="Z14" i="11" s="1"/>
  <c r="Y14" i="11" s="1"/>
  <c r="W3" i="5"/>
  <c r="P5" i="11" s="1"/>
  <c r="Z15" i="11" s="1"/>
  <c r="Y15" i="11" s="1"/>
  <c r="Q3" i="5"/>
  <c r="H5" i="11" s="1"/>
  <c r="Z13" i="11" s="1"/>
  <c r="Y13" i="11" s="1"/>
  <c r="J23" i="11" l="1"/>
  <c r="DU5" i="17"/>
  <c r="G30" i="11"/>
  <c r="C26" i="5"/>
  <c r="N27" i="5"/>
  <c r="DB5" i="17"/>
  <c r="AA21" i="11"/>
  <c r="AE21" i="11" s="1"/>
  <c r="AA20" i="11"/>
  <c r="AE20" i="11" s="1"/>
  <c r="AA13" i="11"/>
  <c r="AE13" i="11" s="1"/>
  <c r="AA4" i="11"/>
  <c r="AE4" i="11" s="1"/>
  <c r="AA19" i="11"/>
  <c r="AE19" i="11" s="1"/>
  <c r="AA7" i="11"/>
  <c r="AE7" i="11" s="1"/>
  <c r="AA11" i="11"/>
  <c r="AE11" i="11" s="1"/>
  <c r="AA5" i="11"/>
  <c r="AE5" i="11" s="1"/>
  <c r="AA18" i="11"/>
  <c r="AE18" i="11" s="1"/>
  <c r="AA14" i="11"/>
  <c r="AE14" i="11" s="1"/>
  <c r="AA12" i="11"/>
  <c r="AE12" i="11" s="1"/>
  <c r="AA10" i="11"/>
  <c r="AE10" i="11" s="1"/>
  <c r="AA16" i="11"/>
  <c r="AE16" i="11" s="1"/>
  <c r="AA6" i="11"/>
  <c r="AE6" i="11" s="1"/>
  <c r="AA17" i="11"/>
  <c r="AE17" i="11" s="1"/>
  <c r="AA15" i="11"/>
  <c r="AE15" i="11" s="1"/>
  <c r="AA9" i="11"/>
  <c r="AE9" i="11" s="1"/>
  <c r="AA8" i="11"/>
  <c r="AE8" i="11" s="1"/>
  <c r="AA3" i="11"/>
  <c r="AJ1" i="11" l="1"/>
  <c r="AK2" i="5" s="1"/>
  <c r="B30" i="11"/>
  <c r="AE3" i="11"/>
  <c r="AD1" i="11" l="1"/>
  <c r="B8" i="11" s="1"/>
  <c r="E24" i="11" l="1"/>
  <c r="CZ5" i="17"/>
  <c r="AG19" i="5"/>
  <c r="AA19" i="5" s="1"/>
  <c r="Y19" i="5"/>
  <c r="S19" i="5" s="1"/>
  <c r="Q19" i="5"/>
  <c r="K19" i="5" s="1"/>
  <c r="I19" i="5"/>
  <c r="B19" i="5" s="1"/>
  <c r="AG18" i="5"/>
  <c r="AA18" i="5" s="1"/>
  <c r="Y18" i="5"/>
  <c r="S18" i="5" s="1"/>
  <c r="Q18" i="5"/>
  <c r="K18" i="5" s="1"/>
  <c r="I18" i="5"/>
  <c r="B18" i="5" s="1"/>
  <c r="AG17" i="5"/>
  <c r="AA17" i="5" s="1"/>
  <c r="Y17" i="5"/>
  <c r="S17" i="5" s="1"/>
  <c r="Q17" i="5"/>
  <c r="K17" i="5" s="1"/>
  <c r="I17" i="5"/>
  <c r="B17" i="5" s="1"/>
  <c r="AA16" i="5"/>
  <c r="Y16" i="5"/>
  <c r="S16" i="5" s="1"/>
  <c r="Q16" i="5"/>
  <c r="K16" i="5" s="1"/>
  <c r="I16" i="5"/>
  <c r="B16" i="5" s="1"/>
  <c r="AG15" i="5"/>
  <c r="Y15" i="5"/>
  <c r="Q15" i="5"/>
  <c r="I15" i="5"/>
  <c r="AG12" i="5"/>
  <c r="AA12" i="5" s="1"/>
  <c r="Y12" i="5"/>
  <c r="S12" i="5" s="1"/>
  <c r="Q12" i="5"/>
  <c r="K12" i="5" s="1"/>
  <c r="I12" i="5"/>
  <c r="B12" i="5" s="1"/>
  <c r="AG11" i="5"/>
  <c r="AA11" i="5" s="1"/>
  <c r="Y11" i="5"/>
  <c r="S11" i="5" s="1"/>
  <c r="Q11" i="5"/>
  <c r="K11" i="5" s="1"/>
  <c r="I11" i="5"/>
  <c r="B11" i="5" s="1"/>
  <c r="AG10" i="5"/>
  <c r="AA10" i="5" s="1"/>
  <c r="Y10" i="5"/>
  <c r="S10" i="5" s="1"/>
  <c r="Q10" i="5"/>
  <c r="K10" i="5" s="1"/>
  <c r="I10" i="5"/>
  <c r="B10" i="5" s="1"/>
  <c r="AG9" i="5"/>
  <c r="AA9" i="5" s="1"/>
  <c r="Y9" i="5"/>
  <c r="S9" i="5" s="1"/>
  <c r="Q9" i="5"/>
  <c r="K9" i="5" s="1"/>
  <c r="I9" i="5"/>
  <c r="B9" i="5" s="1"/>
  <c r="AG8" i="5"/>
  <c r="Y8" i="5"/>
  <c r="Q8" i="5"/>
  <c r="I8" i="5"/>
  <c r="V13" i="5" l="1"/>
  <c r="S8" i="5"/>
  <c r="AD13" i="5"/>
  <c r="AA8" i="5"/>
  <c r="N20" i="5"/>
  <c r="K15" i="5"/>
  <c r="V20" i="5"/>
  <c r="S15" i="5"/>
  <c r="AD20" i="5"/>
  <c r="AA15" i="5"/>
  <c r="F13" i="5"/>
  <c r="B8" i="5"/>
  <c r="F20" i="5"/>
  <c r="B15" i="5"/>
  <c r="N13" i="5"/>
  <c r="Q13" i="5"/>
  <c r="K8" i="5"/>
  <c r="DA5" i="17"/>
  <c r="E23" i="11"/>
  <c r="H13" i="5"/>
  <c r="G13" i="5"/>
  <c r="I13" i="5"/>
  <c r="Y13" i="5"/>
  <c r="X13" i="5"/>
  <c r="W13" i="5"/>
  <c r="AG13" i="5"/>
  <c r="AF13" i="5"/>
  <c r="AE13" i="5"/>
  <c r="P13" i="5"/>
  <c r="O13" i="5"/>
  <c r="I20" i="5"/>
  <c r="H20" i="5"/>
  <c r="G20" i="5"/>
  <c r="Q20" i="5"/>
  <c r="P20" i="5"/>
  <c r="O20" i="5"/>
  <c r="X20" i="5"/>
  <c r="W20" i="5"/>
  <c r="Y20" i="5"/>
  <c r="AG20" i="5"/>
  <c r="AF20" i="5"/>
  <c r="AE20" i="5"/>
  <c r="A5" i="17"/>
  <c r="V31" i="11"/>
  <c r="V30" i="11"/>
  <c r="V29" i="11"/>
  <c r="V28" i="11"/>
  <c r="B1" i="11"/>
  <c r="AX45" i="5"/>
  <c r="AW45" i="5"/>
  <c r="AX44" i="5"/>
  <c r="AW44" i="5"/>
  <c r="AX43" i="5"/>
  <c r="AW43" i="5"/>
  <c r="AX42" i="5"/>
  <c r="AW42" i="5"/>
  <c r="AX41" i="5"/>
  <c r="AW41" i="5"/>
  <c r="AX40" i="5"/>
  <c r="AW40" i="5"/>
  <c r="AX39" i="5"/>
  <c r="AW39" i="5"/>
  <c r="AX38" i="5"/>
  <c r="AW38" i="5"/>
  <c r="AX37" i="5"/>
  <c r="AW37" i="5"/>
  <c r="AX36" i="5"/>
  <c r="AW36" i="5"/>
  <c r="AX35" i="5"/>
  <c r="AW35" i="5"/>
  <c r="AX34" i="5"/>
  <c r="AW34" i="5"/>
  <c r="AX33" i="5"/>
  <c r="AW33" i="5"/>
  <c r="AX32" i="5"/>
  <c r="AW32" i="5"/>
  <c r="AX31" i="5"/>
  <c r="AW31" i="5"/>
  <c r="AX30" i="5"/>
  <c r="AW30" i="5"/>
  <c r="AX29" i="5"/>
  <c r="AW29" i="5"/>
  <c r="AX28" i="5"/>
  <c r="AW28" i="5"/>
  <c r="AX26" i="5"/>
  <c r="AW26" i="5"/>
  <c r="AX25" i="5"/>
  <c r="AW25" i="5"/>
  <c r="AX24" i="5"/>
  <c r="AW24" i="5"/>
  <c r="AX23" i="5"/>
  <c r="AW23" i="5"/>
  <c r="AX22" i="5"/>
  <c r="AW22" i="5"/>
  <c r="AX21" i="5"/>
  <c r="AW21" i="5"/>
  <c r="AX20" i="5"/>
  <c r="AW20" i="5"/>
  <c r="AX19" i="5"/>
  <c r="AW19" i="5"/>
  <c r="R19" i="5"/>
  <c r="AL43" i="5" s="1"/>
  <c r="AY24" i="5"/>
  <c r="AW5" i="17"/>
  <c r="A19" i="5"/>
  <c r="AL22" i="5" s="1"/>
  <c r="AX18" i="5"/>
  <c r="AW18" i="5"/>
  <c r="R18" i="5"/>
  <c r="AL42" i="5" s="1"/>
  <c r="BE5" i="17"/>
  <c r="AU5" i="17"/>
  <c r="A18" i="5"/>
  <c r="AL21" i="5" s="1"/>
  <c r="AX17" i="5"/>
  <c r="AW17" i="5"/>
  <c r="Z17" i="5"/>
  <c r="AL46" i="5" s="1"/>
  <c r="R17" i="5"/>
  <c r="AL41" i="5" s="1"/>
  <c r="AY22" i="5"/>
  <c r="AS5" i="17"/>
  <c r="A17" i="5"/>
  <c r="AL20" i="5" s="1"/>
  <c r="AX16" i="5"/>
  <c r="AW16" i="5"/>
  <c r="Z16" i="5"/>
  <c r="AL45" i="5" s="1"/>
  <c r="R16" i="5"/>
  <c r="AL40" i="5" s="1"/>
  <c r="J16" i="5"/>
  <c r="AL24" i="5" s="1"/>
  <c r="AQ5" i="17"/>
  <c r="A16" i="5"/>
  <c r="AL19" i="5" s="1"/>
  <c r="AX15" i="5"/>
  <c r="AW15" i="5"/>
  <c r="Z15" i="5"/>
  <c r="AL44" i="5" s="1"/>
  <c r="R15" i="5"/>
  <c r="AL39" i="5" s="1"/>
  <c r="AX14" i="5"/>
  <c r="AW14" i="5"/>
  <c r="AX13" i="5"/>
  <c r="AW13" i="5"/>
  <c r="AX12" i="5"/>
  <c r="AW12" i="5"/>
  <c r="Z12" i="5"/>
  <c r="AL38" i="5" s="1"/>
  <c r="R12" i="5"/>
  <c r="AL33" i="5" s="1"/>
  <c r="AM5" i="17"/>
  <c r="AC5" i="17"/>
  <c r="AX11" i="5"/>
  <c r="AW11" i="5"/>
  <c r="Z11" i="5"/>
  <c r="AL37" i="5" s="1"/>
  <c r="AK5" i="17"/>
  <c r="AA5" i="17"/>
  <c r="A11" i="5"/>
  <c r="AL11" i="5" s="1"/>
  <c r="AX10" i="5"/>
  <c r="Z10" i="5"/>
  <c r="AL36" i="5" s="1"/>
  <c r="AI5" i="17"/>
  <c r="Y5" i="17"/>
  <c r="AX9" i="5"/>
  <c r="AW9" i="5"/>
  <c r="Z9" i="5"/>
  <c r="AL35" i="5" s="1"/>
  <c r="R9" i="5"/>
  <c r="AL30" i="5" s="1"/>
  <c r="AG5" i="17"/>
  <c r="W5" i="17"/>
  <c r="AY8" i="5"/>
  <c r="AX8" i="5"/>
  <c r="AW8" i="5"/>
  <c r="Z8" i="5"/>
  <c r="AL34" i="5" s="1"/>
  <c r="R8" i="5"/>
  <c r="AL29" i="5" s="1"/>
  <c r="AE5" i="17"/>
  <c r="U5" i="17"/>
  <c r="AX7" i="5"/>
  <c r="AW7" i="5"/>
  <c r="AX6" i="5"/>
  <c r="AW6" i="5"/>
  <c r="T6" i="5"/>
  <c r="AX5" i="5"/>
  <c r="H5" i="17"/>
  <c r="B5" i="17"/>
  <c r="AD27" i="5" l="1"/>
  <c r="Q21" i="11" s="1"/>
  <c r="AD25" i="5"/>
  <c r="AD26" i="5"/>
  <c r="K21" i="11" s="1"/>
  <c r="B20" i="5"/>
  <c r="AA20" i="5"/>
  <c r="AA13" i="5"/>
  <c r="S20" i="5"/>
  <c r="R5" i="17"/>
  <c r="J5" i="17"/>
  <c r="F5" i="17"/>
  <c r="Q5" i="17"/>
  <c r="C25" i="5"/>
  <c r="B27" i="11" s="1"/>
  <c r="K5" i="17"/>
  <c r="P5" i="17"/>
  <c r="S13" i="5"/>
  <c r="AY5" i="17"/>
  <c r="AY20" i="5"/>
  <c r="R10" i="5"/>
  <c r="AL31" i="5" s="1"/>
  <c r="R11" i="5"/>
  <c r="AL32" i="5" s="1"/>
  <c r="AO5" i="17"/>
  <c r="G5" i="17"/>
  <c r="AY5" i="5"/>
  <c r="AY7" i="5"/>
  <c r="J8" i="5"/>
  <c r="AL13" i="5" s="1"/>
  <c r="AY31" i="5"/>
  <c r="BS5" i="17"/>
  <c r="J9" i="5"/>
  <c r="AL14" i="5" s="1"/>
  <c r="BU5" i="17"/>
  <c r="AY32" i="5"/>
  <c r="AY9" i="5"/>
  <c r="J10" i="5"/>
  <c r="AL15" i="5" s="1"/>
  <c r="AY33" i="5"/>
  <c r="BW5" i="17"/>
  <c r="AY10" i="5"/>
  <c r="J11" i="5"/>
  <c r="AL16" i="5" s="1"/>
  <c r="BY5" i="17"/>
  <c r="AY34" i="5"/>
  <c r="AY11" i="5"/>
  <c r="J12" i="5"/>
  <c r="AL17" i="5" s="1"/>
  <c r="AY35" i="5"/>
  <c r="CA5" i="17"/>
  <c r="AY12" i="5"/>
  <c r="AY13" i="5"/>
  <c r="AY14" i="5"/>
  <c r="J15" i="5"/>
  <c r="AL23" i="5" s="1"/>
  <c r="AY41" i="5"/>
  <c r="CM5" i="17"/>
  <c r="AY15" i="5"/>
  <c r="B13" i="5"/>
  <c r="L5" i="17"/>
  <c r="M5" i="17"/>
  <c r="N5" i="17"/>
  <c r="O5" i="17"/>
  <c r="AY6" i="5"/>
  <c r="A8" i="5"/>
  <c r="AL8" i="5" s="1"/>
  <c r="BI5" i="17"/>
  <c r="AY25" i="5"/>
  <c r="A9" i="5"/>
  <c r="AL9" i="5" s="1"/>
  <c r="AY26" i="5"/>
  <c r="BK5" i="17"/>
  <c r="A10" i="5"/>
  <c r="AL10" i="5" s="1"/>
  <c r="BM5" i="17"/>
  <c r="AY28" i="5"/>
  <c r="AY29" i="5"/>
  <c r="BO5" i="17"/>
  <c r="A12" i="5"/>
  <c r="AL12" i="5" s="1"/>
  <c r="BQ5" i="17"/>
  <c r="AY30" i="5"/>
  <c r="A15" i="5"/>
  <c r="AL18" i="5" s="1"/>
  <c r="CC5" i="17"/>
  <c r="AY36" i="5"/>
  <c r="BA5" i="17"/>
  <c r="AY21" i="5"/>
  <c r="AY16" i="5"/>
  <c r="J17" i="5"/>
  <c r="AL25" i="5" s="1"/>
  <c r="AY17" i="5"/>
  <c r="J18" i="5"/>
  <c r="AL26" i="5" s="1"/>
  <c r="AY18" i="5"/>
  <c r="J19" i="5"/>
  <c r="AL28" i="5" s="1"/>
  <c r="AY19" i="5"/>
  <c r="BC5" i="17"/>
  <c r="BG5" i="17"/>
  <c r="CE5" i="17"/>
  <c r="CI5" i="17"/>
  <c r="CQ5" i="17"/>
  <c r="CU5" i="17"/>
  <c r="AY23" i="5"/>
  <c r="AY37" i="5"/>
  <c r="AY38" i="5"/>
  <c r="AY39" i="5"/>
  <c r="AY40" i="5"/>
  <c r="AY42" i="5"/>
  <c r="AY43" i="5"/>
  <c r="AY44" i="5"/>
  <c r="AY45" i="5"/>
  <c r="Z18" i="5"/>
  <c r="AL47" i="5" s="1"/>
  <c r="Z19" i="5"/>
  <c r="AL48" i="5" s="1"/>
  <c r="CG5" i="17"/>
  <c r="CK5" i="17"/>
  <c r="CO5" i="17"/>
  <c r="CS5" i="17"/>
  <c r="S5" i="17"/>
  <c r="F21" i="11" l="1"/>
  <c r="AG29" i="5"/>
  <c r="B28" i="11"/>
  <c r="DP5" i="17"/>
  <c r="DQ5" i="17"/>
  <c r="D5" i="17"/>
  <c r="E5" i="17"/>
  <c r="I5" i="17"/>
  <c r="C5" i="17"/>
  <c r="K13" i="5"/>
  <c r="V22" i="11"/>
  <c r="J16" i="11" s="1"/>
  <c r="V18" i="11"/>
  <c r="J12" i="11" s="1"/>
  <c r="V14" i="11"/>
  <c r="B15" i="11" s="1"/>
  <c r="V13" i="11"/>
  <c r="B14" i="11" s="1"/>
  <c r="V12" i="11"/>
  <c r="B13" i="11" s="1"/>
  <c r="V24" i="11"/>
  <c r="J18" i="11" s="1"/>
  <c r="V15" i="11"/>
  <c r="B16" i="11" s="1"/>
  <c r="V23" i="11"/>
  <c r="J17" i="11" s="1"/>
  <c r="V21" i="11"/>
  <c r="J15" i="11" s="1"/>
  <c r="V20" i="11"/>
  <c r="J14" i="11" s="1"/>
  <c r="V16" i="11"/>
  <c r="B17" i="11" s="1"/>
  <c r="V19" i="11"/>
  <c r="J13" i="11" s="1"/>
  <c r="V17" i="11"/>
  <c r="B18" i="11" s="1"/>
  <c r="V11" i="11"/>
  <c r="B12" i="11" s="1"/>
  <c r="K20" i="5"/>
  <c r="DI5" i="17" l="1"/>
  <c r="DJ5" i="17"/>
  <c r="DH5" i="17"/>
  <c r="DS5" i="17"/>
  <c r="G29" i="11"/>
  <c r="DR5" i="17"/>
  <c r="B29" i="11"/>
  <c r="G28" i="11"/>
  <c r="T21" i="5"/>
  <c r="D14" i="11"/>
  <c r="C14" i="11"/>
  <c r="I14" i="11"/>
  <c r="H14" i="11"/>
  <c r="K13" i="11"/>
  <c r="Q13" i="11"/>
  <c r="P13" i="11"/>
  <c r="L13" i="11"/>
  <c r="D12" i="11"/>
  <c r="C12" i="11"/>
  <c r="I12" i="11"/>
  <c r="H12" i="11"/>
  <c r="P16" i="11"/>
  <c r="L16" i="11"/>
  <c r="K16" i="11"/>
  <c r="Q16" i="11"/>
  <c r="K18" i="11"/>
  <c r="Q18" i="11"/>
  <c r="P18" i="11"/>
  <c r="L18" i="11"/>
  <c r="L15" i="11"/>
  <c r="K15" i="11"/>
  <c r="Q15" i="11"/>
  <c r="P15" i="11"/>
  <c r="K14" i="11"/>
  <c r="Q14" i="11"/>
  <c r="P14" i="11"/>
  <c r="L14" i="11"/>
  <c r="H15" i="11"/>
  <c r="D15" i="11"/>
  <c r="C15" i="11"/>
  <c r="I15" i="11"/>
  <c r="C17" i="11"/>
  <c r="I17" i="11"/>
  <c r="H17" i="11"/>
  <c r="D17" i="11"/>
  <c r="K12" i="11"/>
  <c r="Q12" i="11"/>
  <c r="P12" i="11"/>
  <c r="L12" i="11"/>
  <c r="Q17" i="11"/>
  <c r="P17" i="11"/>
  <c r="L17" i="11"/>
  <c r="K17" i="11"/>
  <c r="I16" i="11"/>
  <c r="H16" i="11"/>
  <c r="D16" i="11"/>
  <c r="C16" i="11"/>
  <c r="D18" i="11"/>
  <c r="C18" i="11"/>
  <c r="I18" i="11"/>
  <c r="H18" i="11"/>
  <c r="D13" i="11"/>
  <c r="C13" i="11"/>
  <c r="I13" i="11"/>
  <c r="H13" i="11"/>
  <c r="T2" i="11" l="1"/>
  <c r="T1" i="11"/>
  <c r="N28" i="5"/>
  <c r="DK5" i="17"/>
  <c r="CT5" i="17"/>
  <c r="CP5" i="17"/>
  <c r="CL5" i="17"/>
  <c r="CH5" i="17"/>
  <c r="CD5" i="17"/>
  <c r="BZ5" i="17"/>
  <c r="BV5" i="17"/>
  <c r="BR5" i="17"/>
  <c r="BN5" i="17"/>
  <c r="BJ5" i="17"/>
  <c r="BF5" i="17"/>
  <c r="BB5" i="17"/>
  <c r="AX5" i="17"/>
  <c r="AT5" i="17"/>
  <c r="AP5" i="17"/>
  <c r="AL5" i="17"/>
  <c r="AH5" i="17"/>
  <c r="AD5" i="17"/>
  <c r="Z5" i="17"/>
  <c r="V5" i="17"/>
  <c r="CR5" i="17"/>
  <c r="CN5" i="17"/>
  <c r="CJ5" i="17"/>
  <c r="CF5" i="17"/>
  <c r="CB5" i="17"/>
  <c r="BX5" i="17"/>
  <c r="BT5" i="17"/>
  <c r="BP5" i="17"/>
  <c r="BL5" i="17"/>
  <c r="BH5" i="17"/>
  <c r="BD5" i="17"/>
  <c r="AZ5" i="17"/>
  <c r="AV5" i="17"/>
  <c r="AR5" i="17"/>
  <c r="AN5" i="17"/>
  <c r="AJ5" i="17"/>
  <c r="AF5" i="17"/>
  <c r="AB5" i="17"/>
  <c r="X5" i="17"/>
  <c r="T5" i="17"/>
  <c r="N29" i="5" l="1"/>
  <c r="E26" i="11" s="1"/>
  <c r="F33" i="11" s="1"/>
  <c r="E25" i="11"/>
  <c r="DC5" i="17"/>
  <c r="V29" i="5" l="1"/>
  <c r="DF5" i="17" s="1"/>
  <c r="DD5" i="17"/>
  <c r="AC29" i="5" l="1"/>
  <c r="DG5" i="17" s="1"/>
  <c r="F38" i="11" l="1"/>
</calcChain>
</file>

<file path=xl/sharedStrings.xml><?xml version="1.0" encoding="utf-8"?>
<sst xmlns="http://schemas.openxmlformats.org/spreadsheetml/2006/main" count="49821" uniqueCount="4280">
  <si>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</si>
  <si>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</si>
  <si>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</si>
  <si>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</si>
  <si>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</si>
  <si>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</si>
  <si>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</si>
  <si>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</si>
  <si>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</si>
  <si>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</si>
  <si>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</si>
  <si>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</si>
  <si>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</si>
  <si>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</si>
  <si>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</si>
  <si>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</si>
  <si>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</si>
  <si>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</si>
  <si>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</si>
  <si>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</si>
  <si>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</si>
  <si>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</si>
  <si>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</si>
  <si>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</si>
  <si>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</si>
  <si>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</si>
  <si>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</si>
  <si>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</si>
  <si>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</si>
  <si>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</si>
  <si>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</si>
  <si>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</si>
  <si>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</si>
  <si>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</si>
  <si>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</si>
  <si>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</si>
  <si>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</si>
  <si>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</si>
  <si>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</si>
  <si>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</si>
  <si>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</si>
  <si>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</si>
  <si>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</si>
  <si>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</si>
  <si>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</si>
  <si>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</si>
  <si>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</si>
  <si>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</si>
  <si>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</si>
  <si>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</si>
  <si>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</si>
  <si>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</si>
  <si>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</si>
  <si>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</si>
  <si>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</si>
  <si>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</si>
  <si>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</si>
  <si>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</si>
  <si>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</si>
  <si>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تدوير رسوم</t>
  </si>
  <si>
    <t>تاريخ تدوير رسوم</t>
  </si>
  <si>
    <t>الرابعة</t>
  </si>
  <si>
    <t>حسين</t>
  </si>
  <si>
    <t>صالح</t>
  </si>
  <si>
    <t>عمر</t>
  </si>
  <si>
    <t>محمود</t>
  </si>
  <si>
    <t>مروان</t>
  </si>
  <si>
    <t>الرابعة حديث</t>
  </si>
  <si>
    <t>محمد</t>
  </si>
  <si>
    <t>سالم</t>
  </si>
  <si>
    <t>عدنان</t>
  </si>
  <si>
    <t>علي</t>
  </si>
  <si>
    <t>يوسف</t>
  </si>
  <si>
    <t>جمال</t>
  </si>
  <si>
    <t>صلاح</t>
  </si>
  <si>
    <t>فائز</t>
  </si>
  <si>
    <t>محمد علي</t>
  </si>
  <si>
    <t>سليمان</t>
  </si>
  <si>
    <t>محمد فايز</t>
  </si>
  <si>
    <t>تيسير</t>
  </si>
  <si>
    <t>اسماعيل</t>
  </si>
  <si>
    <t>فواز</t>
  </si>
  <si>
    <t>بشير</t>
  </si>
  <si>
    <t>عبد الرحمن</t>
  </si>
  <si>
    <t>محسن</t>
  </si>
  <si>
    <t>جميل</t>
  </si>
  <si>
    <t>جورج</t>
  </si>
  <si>
    <t>عطيه</t>
  </si>
  <si>
    <t>بسام</t>
  </si>
  <si>
    <t>محي الدين</t>
  </si>
  <si>
    <t>رفيق</t>
  </si>
  <si>
    <t>غسان</t>
  </si>
  <si>
    <t>حسن</t>
  </si>
  <si>
    <t>عبد الرزاق</t>
  </si>
  <si>
    <t>خضر</t>
  </si>
  <si>
    <t>ابراهيم</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</si>
  <si>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</si>
  <si>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</si>
  <si>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</si>
  <si>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</si>
  <si>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</si>
  <si>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</si>
  <si>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</si>
  <si>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</si>
  <si>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</si>
  <si>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</si>
  <si>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</si>
  <si>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</si>
  <si>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</si>
  <si>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</si>
  <si>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</si>
  <si>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</si>
  <si>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</si>
  <si>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</si>
  <si>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حكمت</t>
  </si>
  <si>
    <t>نضال</t>
  </si>
  <si>
    <t>صباح</t>
  </si>
  <si>
    <t>خالد</t>
  </si>
  <si>
    <t>عبد العزيز</t>
  </si>
  <si>
    <t>عبد الله</t>
  </si>
  <si>
    <t>الياس</t>
  </si>
  <si>
    <t>منذر</t>
  </si>
  <si>
    <t>ماجد</t>
  </si>
  <si>
    <t>عبد المجيد</t>
  </si>
  <si>
    <t>مازن</t>
  </si>
  <si>
    <t>ايمن</t>
  </si>
  <si>
    <t>منير</t>
  </si>
  <si>
    <t>عبده</t>
  </si>
  <si>
    <t>يونس</t>
  </si>
  <si>
    <t>مصطفى</t>
  </si>
  <si>
    <t>نبيل</t>
  </si>
  <si>
    <t>عماد</t>
  </si>
  <si>
    <t>هشام</t>
  </si>
  <si>
    <t>عبد</t>
  </si>
  <si>
    <t>موسى</t>
  </si>
  <si>
    <t>حبيب</t>
  </si>
  <si>
    <t>نادر</t>
  </si>
  <si>
    <t>رضوان</t>
  </si>
  <si>
    <t>فريد</t>
  </si>
  <si>
    <t>وليد</t>
  </si>
  <si>
    <t>محمد باسم</t>
  </si>
  <si>
    <t>سمير</t>
  </si>
  <si>
    <t>كمال</t>
  </si>
  <si>
    <t>نزيه</t>
  </si>
  <si>
    <t>غازي</t>
  </si>
  <si>
    <t>عبدو</t>
  </si>
  <si>
    <t>ممدوح</t>
  </si>
  <si>
    <t>فايز</t>
  </si>
  <si>
    <t>نور الدين</t>
  </si>
  <si>
    <t>جابر</t>
  </si>
  <si>
    <t>معين</t>
  </si>
  <si>
    <t>رياض</t>
  </si>
  <si>
    <t>امين</t>
  </si>
  <si>
    <t>فاروق</t>
  </si>
  <si>
    <t>عادل</t>
  </si>
  <si>
    <t>سليم</t>
  </si>
  <si>
    <t>هيثم</t>
  </si>
  <si>
    <t>تركي</t>
  </si>
  <si>
    <t>شريف</t>
  </si>
  <si>
    <t>علاء الدين</t>
  </si>
  <si>
    <t>مفيد</t>
  </si>
  <si>
    <t>زهير</t>
  </si>
  <si>
    <t>محمد عيد</t>
  </si>
  <si>
    <t>سهيل</t>
  </si>
  <si>
    <t>جهاد</t>
  </si>
  <si>
    <t>عبد الكريم</t>
  </si>
  <si>
    <t>فهد</t>
  </si>
  <si>
    <t>عارف</t>
  </si>
  <si>
    <t>عبدالله</t>
  </si>
  <si>
    <t>عمار</t>
  </si>
  <si>
    <t>حسان</t>
  </si>
  <si>
    <t>سامي</t>
  </si>
  <si>
    <t>عبد اللطيف</t>
  </si>
  <si>
    <t>حمزه</t>
  </si>
  <si>
    <t>نصر</t>
  </si>
  <si>
    <t>برهان</t>
  </si>
  <si>
    <t>عاصم</t>
  </si>
  <si>
    <t>صفوان</t>
  </si>
  <si>
    <t>خميس</t>
  </si>
  <si>
    <t>عاطف</t>
  </si>
  <si>
    <t>فادي</t>
  </si>
  <si>
    <t>عبد الرحيم</t>
  </si>
  <si>
    <t>غانم</t>
  </si>
  <si>
    <t>محمد بسام</t>
  </si>
  <si>
    <t>حسام الدين</t>
  </si>
  <si>
    <t>انطون</t>
  </si>
  <si>
    <t>اسامه</t>
  </si>
  <si>
    <t>معتز</t>
  </si>
  <si>
    <t>عبد الغني</t>
  </si>
  <si>
    <t>نسيب</t>
  </si>
  <si>
    <t>باسل</t>
  </si>
  <si>
    <t>محمد عدنان</t>
  </si>
  <si>
    <t>نبيه</t>
  </si>
  <si>
    <t>محمد وليد</t>
  </si>
  <si>
    <t>عثمان</t>
  </si>
  <si>
    <t>سامر</t>
  </si>
  <si>
    <t>ميسر</t>
  </si>
  <si>
    <t>ياسين</t>
  </si>
  <si>
    <t>عفيف</t>
  </si>
  <si>
    <t>محمد اديب</t>
  </si>
  <si>
    <t>حسن حسن</t>
  </si>
  <si>
    <t>شعبان</t>
  </si>
  <si>
    <t>عبد الحميد</t>
  </si>
  <si>
    <t>عرفان</t>
  </si>
  <si>
    <t>حمدي</t>
  </si>
  <si>
    <t>سهام</t>
  </si>
  <si>
    <t>بهاء الدين</t>
  </si>
  <si>
    <t>محمد ديب</t>
  </si>
  <si>
    <t>نهاد</t>
  </si>
  <si>
    <t>صياح</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</si>
  <si>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</si>
  <si>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</si>
  <si>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</si>
  <si>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</si>
  <si>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</si>
  <si>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</si>
  <si>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</si>
  <si>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</si>
  <si>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</si>
  <si>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</si>
  <si>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</si>
  <si>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</si>
  <si>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</si>
  <si>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</si>
  <si>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</si>
  <si>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</si>
  <si>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</si>
  <si>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</si>
  <si>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</si>
  <si>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</si>
  <si>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</si>
  <si>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</si>
  <si>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</si>
  <si>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</si>
  <si>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</si>
  <si>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</si>
  <si>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</si>
  <si>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</si>
  <si>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</si>
  <si>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</si>
  <si>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</si>
  <si>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</si>
  <si>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</si>
  <si>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رنده</t>
  </si>
  <si>
    <t>ميسون</t>
  </si>
  <si>
    <t>امال</t>
  </si>
  <si>
    <t>سميره</t>
  </si>
  <si>
    <t>هبه</t>
  </si>
  <si>
    <t>نجوى</t>
  </si>
  <si>
    <t>منى</t>
  </si>
  <si>
    <t>اديبه</t>
  </si>
  <si>
    <t>سمر</t>
  </si>
  <si>
    <t>جميله</t>
  </si>
  <si>
    <t>عليا</t>
  </si>
  <si>
    <t>فاتنه</t>
  </si>
  <si>
    <t>خديجه</t>
  </si>
  <si>
    <t>رجاء</t>
  </si>
  <si>
    <t>هند</t>
  </si>
  <si>
    <t>حنان</t>
  </si>
  <si>
    <t>فاتن</t>
  </si>
  <si>
    <t>نوال</t>
  </si>
  <si>
    <t>زينب</t>
  </si>
  <si>
    <t>ميساء</t>
  </si>
  <si>
    <t>وداد</t>
  </si>
  <si>
    <t>هناء</t>
  </si>
  <si>
    <t>فاطمه</t>
  </si>
  <si>
    <t>سلام</t>
  </si>
  <si>
    <t>سحر</t>
  </si>
  <si>
    <t>فهيمه</t>
  </si>
  <si>
    <t>ندى</t>
  </si>
  <si>
    <t>هيام</t>
  </si>
  <si>
    <t>كوكب</t>
  </si>
  <si>
    <t>سعاد</t>
  </si>
  <si>
    <t>امينه</t>
  </si>
  <si>
    <t>سوسن</t>
  </si>
  <si>
    <t>حياه</t>
  </si>
  <si>
    <t>سميحه</t>
  </si>
  <si>
    <t>عبير</t>
  </si>
  <si>
    <t>هيفاء</t>
  </si>
  <si>
    <t>فاطمة</t>
  </si>
  <si>
    <t>هدى</t>
  </si>
  <si>
    <t>زهره</t>
  </si>
  <si>
    <t>انتصار</t>
  </si>
  <si>
    <t>بديعه</t>
  </si>
  <si>
    <t>نعيمه</t>
  </si>
  <si>
    <t>اميره</t>
  </si>
  <si>
    <t>غاده</t>
  </si>
  <si>
    <t>صفاء</t>
  </si>
  <si>
    <t>باسمه</t>
  </si>
  <si>
    <t>ريما</t>
  </si>
  <si>
    <t>ابتسام</t>
  </si>
  <si>
    <t>سهيله</t>
  </si>
  <si>
    <t>الهام</t>
  </si>
  <si>
    <t>عائشه</t>
  </si>
  <si>
    <t>خوله</t>
  </si>
  <si>
    <t>بشرى</t>
  </si>
  <si>
    <t>ليلى</t>
  </si>
  <si>
    <t>لينا</t>
  </si>
  <si>
    <t>نبيله</t>
  </si>
  <si>
    <t>نها</t>
  </si>
  <si>
    <t>امل</t>
  </si>
  <si>
    <t>ناديا</t>
  </si>
  <si>
    <t>حميده</t>
  </si>
  <si>
    <t>رئيفه</t>
  </si>
  <si>
    <t>ملك</t>
  </si>
  <si>
    <t>امنه</t>
  </si>
  <si>
    <t>سليمه</t>
  </si>
  <si>
    <t>مياده</t>
  </si>
  <si>
    <t>ناريمان</t>
  </si>
  <si>
    <t>روضه</t>
  </si>
  <si>
    <t>فريال</t>
  </si>
  <si>
    <t>رانيا</t>
  </si>
  <si>
    <t>سهير</t>
  </si>
  <si>
    <t>ساميه</t>
  </si>
  <si>
    <t>مامون</t>
  </si>
  <si>
    <t>رحاب</t>
  </si>
  <si>
    <t>نهله</t>
  </si>
  <si>
    <t>غصون</t>
  </si>
  <si>
    <t>فاديا</t>
  </si>
  <si>
    <t>مهى</t>
  </si>
  <si>
    <t>رنا</t>
  </si>
  <si>
    <t>عائده</t>
  </si>
  <si>
    <t>هاجر</t>
  </si>
  <si>
    <t>ريم</t>
  </si>
  <si>
    <t>عفاف</t>
  </si>
  <si>
    <t>فريزه</t>
  </si>
  <si>
    <t>هناده</t>
  </si>
  <si>
    <t>لميس</t>
  </si>
  <si>
    <t>نوره</t>
  </si>
  <si>
    <t>سوريا</t>
  </si>
  <si>
    <t>رغده</t>
  </si>
  <si>
    <t>ازدهار</t>
  </si>
  <si>
    <t>انطوانيت</t>
  </si>
  <si>
    <t>فتاه</t>
  </si>
  <si>
    <t>انيسه</t>
  </si>
  <si>
    <t>حسناء</t>
  </si>
  <si>
    <t>فاطمه الشامي</t>
  </si>
  <si>
    <t>نظيره</t>
  </si>
  <si>
    <t>ملكه</t>
  </si>
  <si>
    <t>شهيره</t>
  </si>
  <si>
    <t>نور</t>
  </si>
  <si>
    <t>كاسر</t>
  </si>
  <si>
    <t>وصفيه</t>
  </si>
  <si>
    <t>ثروت</t>
  </si>
  <si>
    <t>محمد منير</t>
  </si>
  <si>
    <t>نداء</t>
  </si>
  <si>
    <t>زهور</t>
  </si>
  <si>
    <t>فضيله</t>
  </si>
  <si>
    <t>المقرر المسجل للمرة الأولى</t>
  </si>
  <si>
    <t>المقرر المسجل للمرة الثانية</t>
  </si>
  <si>
    <t>المقرر المسجل لاكثر من مرة</t>
  </si>
  <si>
    <t/>
  </si>
  <si>
    <t>زاهيه</t>
  </si>
  <si>
    <t>place of birth</t>
  </si>
  <si>
    <t>Mother Name</t>
  </si>
  <si>
    <t>Father Name</t>
  </si>
  <si>
    <t>Full Name</t>
  </si>
  <si>
    <t>مكان ورقم القيد</t>
  </si>
  <si>
    <t>لا</t>
  </si>
  <si>
    <t>نعم</t>
  </si>
  <si>
    <t>دمشق</t>
  </si>
  <si>
    <t>علمي</t>
  </si>
  <si>
    <t>ريف دمشق</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</si>
  <si>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</si>
  <si>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</si>
  <si>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</si>
  <si>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</si>
  <si>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</si>
  <si>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</si>
  <si>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</si>
  <si>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</si>
  <si>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</si>
  <si>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</si>
  <si>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</si>
  <si>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</si>
  <si>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</si>
  <si>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</si>
  <si>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</si>
  <si>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</si>
  <si>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</si>
  <si>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</si>
  <si>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</si>
  <si>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</si>
  <si>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</si>
  <si>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</si>
  <si>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جرمانا</t>
  </si>
  <si>
    <t>قامشلي</t>
  </si>
  <si>
    <t>المالكية</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</si>
  <si>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</si>
  <si>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</si>
  <si>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</si>
  <si>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</si>
  <si>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</si>
  <si>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</si>
  <si>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</si>
  <si>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</si>
  <si>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</si>
  <si>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</si>
  <si>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</si>
  <si>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</si>
  <si>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</si>
  <si>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</si>
  <si>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</si>
  <si>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</si>
  <si>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</si>
  <si>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</si>
  <si>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</si>
  <si>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</si>
  <si>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</si>
  <si>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 xml:space="preserve">ابراهيم </t>
  </si>
  <si>
    <t>طه</t>
  </si>
  <si>
    <t>خديجة</t>
  </si>
  <si>
    <t>ماري</t>
  </si>
  <si>
    <t>دعد</t>
  </si>
  <si>
    <t>فارس</t>
  </si>
  <si>
    <t>اميرة</t>
  </si>
  <si>
    <t>محمد امين</t>
  </si>
  <si>
    <t>امينة</t>
  </si>
  <si>
    <t>ياسر</t>
  </si>
  <si>
    <t>محمد ياسر</t>
  </si>
  <si>
    <t>غادة</t>
  </si>
  <si>
    <t>محمد فواز</t>
  </si>
  <si>
    <t>ثريا</t>
  </si>
  <si>
    <t>عائشة</t>
  </si>
  <si>
    <t>غالب</t>
  </si>
  <si>
    <t>فلك</t>
  </si>
  <si>
    <t>اكرم</t>
  </si>
  <si>
    <t>هايل</t>
  </si>
  <si>
    <t>حافظ</t>
  </si>
  <si>
    <t>صبحي</t>
  </si>
  <si>
    <t>حاتم</t>
  </si>
  <si>
    <t>لطفي</t>
  </si>
  <si>
    <t>وفيق</t>
  </si>
  <si>
    <t>نواف</t>
  </si>
  <si>
    <t>اسعد</t>
  </si>
  <si>
    <t>حياة</t>
  </si>
  <si>
    <t>ايوب</t>
  </si>
  <si>
    <t>حسيبه</t>
  </si>
  <si>
    <t>ريمه</t>
  </si>
  <si>
    <t>سعيد</t>
  </si>
  <si>
    <t>رشيد</t>
  </si>
  <si>
    <t>اكرام</t>
  </si>
  <si>
    <t>احلام</t>
  </si>
  <si>
    <t>منتهى</t>
  </si>
  <si>
    <t>حمزة</t>
  </si>
  <si>
    <t>هاني</t>
  </si>
  <si>
    <t>قاسم</t>
  </si>
  <si>
    <t>مأمون</t>
  </si>
  <si>
    <t>هنادي</t>
  </si>
  <si>
    <t>نسيبه</t>
  </si>
  <si>
    <t>رمضان</t>
  </si>
  <si>
    <t>الثالثة</t>
  </si>
  <si>
    <t>الأولى</t>
  </si>
  <si>
    <t>الثانية</t>
  </si>
  <si>
    <t>الثالثة حديث</t>
  </si>
  <si>
    <t>الثانية حديث</t>
  </si>
  <si>
    <t>نعيم</t>
  </si>
  <si>
    <t>صلاح الدين</t>
  </si>
  <si>
    <t>طلال</t>
  </si>
  <si>
    <t>احسان</t>
  </si>
  <si>
    <t>اعتدال</t>
  </si>
  <si>
    <t>اسيمه</t>
  </si>
  <si>
    <t>رامز</t>
  </si>
  <si>
    <t>ماهر</t>
  </si>
  <si>
    <t>خلدون</t>
  </si>
  <si>
    <t>منال</t>
  </si>
  <si>
    <t>رويده</t>
  </si>
  <si>
    <t>طارق</t>
  </si>
  <si>
    <t>انعام</t>
  </si>
  <si>
    <t>نديم</t>
  </si>
  <si>
    <t>زينه</t>
  </si>
  <si>
    <t>شوكت</t>
  </si>
  <si>
    <t>وسيم</t>
  </si>
  <si>
    <t>مفيده</t>
  </si>
  <si>
    <t>حسام</t>
  </si>
  <si>
    <t>بيان</t>
  </si>
  <si>
    <t>باسم</t>
  </si>
  <si>
    <t>نورس</t>
  </si>
  <si>
    <t>وجدي</t>
  </si>
  <si>
    <t>عامر</t>
  </si>
  <si>
    <t>شفيق</t>
  </si>
  <si>
    <t xml:space="preserve">فاطمه </t>
  </si>
  <si>
    <t>غياث</t>
  </si>
  <si>
    <t>حسنا</t>
  </si>
  <si>
    <t>هاشم</t>
  </si>
  <si>
    <t>انيس</t>
  </si>
  <si>
    <t>مالك</t>
  </si>
  <si>
    <t>ظافر</t>
  </si>
  <si>
    <t>أحمد</t>
  </si>
  <si>
    <t xml:space="preserve">مها </t>
  </si>
  <si>
    <t>عبد المنعم</t>
  </si>
  <si>
    <t>أمل</t>
  </si>
  <si>
    <t>جمعه</t>
  </si>
  <si>
    <t>غيداء</t>
  </si>
  <si>
    <t>زكي</t>
  </si>
  <si>
    <t>عبدالكريم</t>
  </si>
  <si>
    <t xml:space="preserve">غصون </t>
  </si>
  <si>
    <t xml:space="preserve">لينا </t>
  </si>
  <si>
    <t>جمال الدين</t>
  </si>
  <si>
    <t xml:space="preserve">ايمان </t>
  </si>
  <si>
    <t>فرح</t>
  </si>
  <si>
    <t>هنا</t>
  </si>
  <si>
    <t>عبد الرؤوف</t>
  </si>
  <si>
    <t>محمد زياد</t>
  </si>
  <si>
    <t>محمد نبيل</t>
  </si>
  <si>
    <t>ضياء الدين</t>
  </si>
  <si>
    <t>محمد هشام</t>
  </si>
  <si>
    <t>محمد رضوان</t>
  </si>
  <si>
    <t xml:space="preserve">خديجه </t>
  </si>
  <si>
    <t>عنايه</t>
  </si>
  <si>
    <t>كارولين</t>
  </si>
  <si>
    <t>اسامة</t>
  </si>
  <si>
    <t xml:space="preserve">ساره </t>
  </si>
  <si>
    <t xml:space="preserve">منى </t>
  </si>
  <si>
    <t xml:space="preserve">هيام </t>
  </si>
  <si>
    <t>التونسية</t>
  </si>
  <si>
    <t>فصل أول 2018-2019</t>
  </si>
  <si>
    <t>فصل ثاني 2018-2019</t>
  </si>
  <si>
    <t>فصل أول 2019-2020</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</si>
  <si>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</si>
  <si>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</si>
  <si>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</si>
  <si>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</si>
  <si>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</si>
  <si>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</si>
  <si>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</si>
  <si>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</si>
  <si>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</si>
  <si>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</si>
  <si>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مصياف</t>
  </si>
  <si>
    <t xml:space="preserve">جمال </t>
  </si>
  <si>
    <t>جميلة</t>
  </si>
  <si>
    <t xml:space="preserve">سميره </t>
  </si>
  <si>
    <t>حمدان</t>
  </si>
  <si>
    <t xml:space="preserve">فلك </t>
  </si>
  <si>
    <t>شام</t>
  </si>
  <si>
    <t>جبلة</t>
  </si>
  <si>
    <t>يبرود</t>
  </si>
  <si>
    <t>الكويت</t>
  </si>
  <si>
    <t>مخيم اليرموك</t>
  </si>
  <si>
    <t>حماه</t>
  </si>
  <si>
    <t>قطيفه</t>
  </si>
  <si>
    <t>داعل</t>
  </si>
  <si>
    <t>دوما</t>
  </si>
  <si>
    <t>صحنايا</t>
  </si>
  <si>
    <t>سلمية</t>
  </si>
  <si>
    <t>الحجر الاسود</t>
  </si>
  <si>
    <t>قدسيا</t>
  </si>
  <si>
    <t>جبله</t>
  </si>
  <si>
    <t>بانياس</t>
  </si>
  <si>
    <t>قطيفة</t>
  </si>
  <si>
    <t>التل</t>
  </si>
  <si>
    <t xml:space="preserve">حلب </t>
  </si>
  <si>
    <t>اليرموك</t>
  </si>
  <si>
    <t>الرياض</t>
  </si>
  <si>
    <t>نوى</t>
  </si>
  <si>
    <t>منين</t>
  </si>
  <si>
    <t>العين</t>
  </si>
  <si>
    <t>قطنا</t>
  </si>
  <si>
    <t xml:space="preserve">طرطوس </t>
  </si>
  <si>
    <t>زبداني</t>
  </si>
  <si>
    <t>قبر الست</t>
  </si>
  <si>
    <t>جديدة عرطوز</t>
  </si>
  <si>
    <t>ادلب</t>
  </si>
  <si>
    <t>جدة</t>
  </si>
  <si>
    <t>اشرفية الوادي</t>
  </si>
  <si>
    <t>سرغايا</t>
  </si>
  <si>
    <t>صوران</t>
  </si>
  <si>
    <t>عين الفيجة</t>
  </si>
  <si>
    <t>دير عطية</t>
  </si>
  <si>
    <t xml:space="preserve">السويداء </t>
  </si>
  <si>
    <t xml:space="preserve">قامشلي </t>
  </si>
  <si>
    <t>غير سورية</t>
  </si>
  <si>
    <t>شرعية</t>
  </si>
  <si>
    <t>فصل أول 2020-2021</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</si>
  <si>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</si>
  <si>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</si>
  <si>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</si>
  <si>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</si>
  <si>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</si>
  <si>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</si>
  <si>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عبد الوهاب</t>
  </si>
  <si>
    <t>مستنفذ</t>
  </si>
  <si>
    <t>فصل ثاني 2020-2021</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</si>
  <si>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</si>
  <si>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</si>
  <si>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</si>
  <si>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</si>
  <si>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</si>
  <si>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</si>
  <si>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</si>
  <si>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</si>
  <si>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</si>
  <si>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</si>
  <si>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</si>
  <si>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</si>
  <si>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</si>
  <si>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</si>
  <si>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</si>
  <si>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</si>
  <si>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</si>
  <si>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</si>
  <si>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</si>
  <si>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</si>
  <si>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</si>
  <si>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</si>
  <si>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</si>
  <si>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</si>
  <si>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</si>
  <si>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</si>
  <si>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</si>
  <si>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</si>
  <si>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</si>
  <si>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</si>
  <si>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</si>
  <si>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</si>
  <si>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</si>
  <si>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</si>
  <si>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</si>
  <si>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</si>
  <si>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</si>
  <si>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</si>
  <si>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</si>
  <si>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</si>
  <si>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</si>
  <si>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</si>
  <si>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</si>
  <si>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</si>
  <si>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</si>
  <si>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</si>
  <si>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</si>
  <si>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</si>
  <si>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</si>
  <si>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م</t>
  </si>
  <si>
    <t>الرسوم</t>
  </si>
  <si>
    <t>البيانات باللغة الإنكليزية</t>
  </si>
  <si>
    <t>رسم فصل الانقطاع</t>
  </si>
  <si>
    <t>رسم تسجيل سنوي</t>
  </si>
  <si>
    <t>مخلص</t>
  </si>
  <si>
    <t>كودنه</t>
  </si>
  <si>
    <t>رنيم سليمان</t>
  </si>
  <si>
    <t xml:space="preserve">ندى </t>
  </si>
  <si>
    <t xml:space="preserve">ربيعه </t>
  </si>
  <si>
    <t>زهرة</t>
  </si>
  <si>
    <t xml:space="preserve">نادره </t>
  </si>
  <si>
    <t>ريدان</t>
  </si>
  <si>
    <t xml:space="preserve">زهره </t>
  </si>
  <si>
    <t>خان ارنبة</t>
  </si>
  <si>
    <t>الجزائرية</t>
  </si>
  <si>
    <t>جوزيف</t>
  </si>
  <si>
    <t>سفيره</t>
  </si>
  <si>
    <t>السوق</t>
  </si>
  <si>
    <t>محمد طلال</t>
  </si>
  <si>
    <t>ديرالزور</t>
  </si>
  <si>
    <t>السودانية</t>
  </si>
  <si>
    <t>محمد خيري</t>
  </si>
  <si>
    <t>ميسم</t>
  </si>
  <si>
    <t>دير علي</t>
  </si>
  <si>
    <t>مشقيتا</t>
  </si>
  <si>
    <t>مظهر</t>
  </si>
  <si>
    <t>محمد يوسف</t>
  </si>
  <si>
    <t>القرداحة</t>
  </si>
  <si>
    <t>عبدالرزاق</t>
  </si>
  <si>
    <t>رجا</t>
  </si>
  <si>
    <t>محمد عثمان</t>
  </si>
  <si>
    <t>بحريه</t>
  </si>
  <si>
    <t>مهيدي</t>
  </si>
  <si>
    <t>فضل</t>
  </si>
  <si>
    <t>محمد هلال</t>
  </si>
  <si>
    <t>تامر</t>
  </si>
  <si>
    <t>محمد طارق</t>
  </si>
  <si>
    <t>مقبوله</t>
  </si>
  <si>
    <t>جواد</t>
  </si>
  <si>
    <t xml:space="preserve">فايز </t>
  </si>
  <si>
    <t>شقا</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</si>
  <si>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</si>
  <si>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</si>
  <si>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</si>
  <si>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</si>
  <si>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</si>
  <si>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</si>
  <si>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</si>
  <si>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</si>
  <si>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</si>
  <si>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</si>
  <si>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</si>
  <si>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</si>
  <si>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</si>
  <si>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</si>
  <si>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</si>
  <si>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</si>
  <si>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</si>
  <si>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</si>
  <si>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</si>
  <si>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</si>
  <si>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</si>
  <si>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</si>
  <si>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</si>
  <si>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</si>
  <si>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</si>
  <si>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</si>
  <si>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للإذاعة والتلفزيون </t>
  </si>
  <si>
    <t xml:space="preserve">ادارة الاعلان واقتصادياته </t>
  </si>
  <si>
    <t xml:space="preserve">ادارة وتخطيط العلاقات العامة </t>
  </si>
  <si>
    <t xml:space="preserve">نظرية الاتصال </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</si>
  <si>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</si>
  <si>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</si>
  <si>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</si>
  <si>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</si>
  <si>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التسجيلية </t>
  </si>
  <si>
    <t xml:space="preserve">موضوع خاص في الاذاعة </t>
  </si>
  <si>
    <t xml:space="preserve">الاعلان الاذاعي والتلفزيوني </t>
  </si>
  <si>
    <t xml:space="preserve">مشروع اصدار جريدة او مجلة </t>
  </si>
  <si>
    <t xml:space="preserve">تخطيط الحملات الاعلامية </t>
  </si>
  <si>
    <t xml:space="preserve">فن العلاقات العامة </t>
  </si>
  <si>
    <t xml:space="preserve">مقدمة في الصحافة </t>
  </si>
  <si>
    <t xml:space="preserve">مادة اعلامية بلغة اجنبية (1) </t>
  </si>
  <si>
    <t xml:space="preserve">الكتابة للاذاعة والتلفزيون </t>
  </si>
  <si>
    <t xml:space="preserve">الافلام الوثائقية والبرامج التسجيلة </t>
  </si>
  <si>
    <t xml:space="preserve">مشروع اصدار جريدة اومجلة </t>
  </si>
  <si>
    <t>إرسال ملف الإستمارة (Excel ) عبر البريد الإلكتروني إلى العنوان التالي :
med.ol@hotmail.com 
ويجب أن يكون موضوع الإيميل هو الرقم الإمتحاني للطالب</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</si>
  <si>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</si>
  <si>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محمد عبد الله</t>
  </si>
  <si>
    <t>محمد نذير</t>
  </si>
  <si>
    <t>محمد منصور</t>
  </si>
  <si>
    <t>معاذ</t>
  </si>
  <si>
    <t>وضحه</t>
  </si>
  <si>
    <t>اصف نيوف</t>
  </si>
  <si>
    <t>تماره بسمه</t>
  </si>
  <si>
    <t>شريفه</t>
  </si>
  <si>
    <t>عبد المولى</t>
  </si>
  <si>
    <t>برشين</t>
  </si>
  <si>
    <t>اسامه نصر</t>
  </si>
  <si>
    <t>محمد صبحي</t>
  </si>
  <si>
    <t>علاء سليمان</t>
  </si>
  <si>
    <t>ادهم</t>
  </si>
  <si>
    <t>محمد الحمادي</t>
  </si>
  <si>
    <t>نور حميدو</t>
  </si>
  <si>
    <t>محمود السودي</t>
  </si>
  <si>
    <t>حسين حماده</t>
  </si>
  <si>
    <t>بتول حسينو</t>
  </si>
  <si>
    <t>ساره مصطفى</t>
  </si>
  <si>
    <t>محمد سعيد</t>
  </si>
  <si>
    <t>باسل بلبيسي</t>
  </si>
  <si>
    <t>منتصر</t>
  </si>
  <si>
    <t>غدير</t>
  </si>
  <si>
    <t>لمى السعدي</t>
  </si>
  <si>
    <t>راما حتحوت</t>
  </si>
  <si>
    <t>سمر عكو</t>
  </si>
  <si>
    <t>نديم لايقه</t>
  </si>
  <si>
    <t>يحيى الرفاعي</t>
  </si>
  <si>
    <t>فاتن خطاب</t>
  </si>
  <si>
    <t>ملهم الصالح</t>
  </si>
  <si>
    <t>رهف شعبان</t>
  </si>
  <si>
    <t>احمد ماهر</t>
  </si>
  <si>
    <t>كامل</t>
  </si>
  <si>
    <t>وسيم البيك</t>
  </si>
  <si>
    <t xml:space="preserve"> دمشق</t>
  </si>
  <si>
    <t xml:space="preserve"> يبرود</t>
  </si>
  <si>
    <t xml:space="preserve"> السويداء</t>
  </si>
  <si>
    <t>سميرة</t>
  </si>
  <si>
    <t>حياة عاقل</t>
  </si>
  <si>
    <t xml:space="preserve"> يرموك</t>
  </si>
  <si>
    <t xml:space="preserve">ايمن </t>
  </si>
  <si>
    <t xml:space="preserve"> التل</t>
  </si>
  <si>
    <t xml:space="preserve"> اللاذقية</t>
  </si>
  <si>
    <t xml:space="preserve"> معضميه</t>
  </si>
  <si>
    <t xml:space="preserve"> جبله</t>
  </si>
  <si>
    <t>أميره بلول</t>
  </si>
  <si>
    <t xml:space="preserve"> مشفى دوما</t>
  </si>
  <si>
    <t xml:space="preserve"> زملكا</t>
  </si>
  <si>
    <t xml:space="preserve"> الكسوه</t>
  </si>
  <si>
    <t xml:space="preserve"> الفوعة</t>
  </si>
  <si>
    <t xml:space="preserve"> قدسيا</t>
  </si>
  <si>
    <t xml:space="preserve"> عين الشمس</t>
  </si>
  <si>
    <t xml:space="preserve"> حمص</t>
  </si>
  <si>
    <t xml:space="preserve"> حلب</t>
  </si>
  <si>
    <t xml:space="preserve"> مخيم اليرموك</t>
  </si>
  <si>
    <t xml:space="preserve"> دوما</t>
  </si>
  <si>
    <t>مؤيد</t>
  </si>
  <si>
    <t xml:space="preserve"> جرمانا</t>
  </si>
  <si>
    <t xml:space="preserve"> حماه</t>
  </si>
  <si>
    <t xml:space="preserve"> سلميه</t>
  </si>
  <si>
    <t xml:space="preserve"> جديده الوادي</t>
  </si>
  <si>
    <t>محمد سمير</t>
  </si>
  <si>
    <t>رزان الحمصي</t>
  </si>
  <si>
    <t xml:space="preserve"> بنغازي</t>
  </si>
  <si>
    <t xml:space="preserve"> ادلب</t>
  </si>
  <si>
    <t xml:space="preserve"> قطنا</t>
  </si>
  <si>
    <t xml:space="preserve"> مصياف</t>
  </si>
  <si>
    <t xml:space="preserve">ريما </t>
  </si>
  <si>
    <t xml:space="preserve"> النبك</t>
  </si>
  <si>
    <t xml:space="preserve"> طرطوس</t>
  </si>
  <si>
    <t xml:space="preserve"> ديرالزور</t>
  </si>
  <si>
    <t xml:space="preserve"> خان ارنبه</t>
  </si>
  <si>
    <t xml:space="preserve"> درعا</t>
  </si>
  <si>
    <t xml:space="preserve"> سبينه</t>
  </si>
  <si>
    <t xml:space="preserve">سهام </t>
  </si>
  <si>
    <t>زبيدة</t>
  </si>
  <si>
    <t xml:space="preserve"> داريا</t>
  </si>
  <si>
    <t xml:space="preserve"> الحجر الاسود</t>
  </si>
  <si>
    <t>محمد سامر</t>
  </si>
  <si>
    <t xml:space="preserve"> الرياض</t>
  </si>
  <si>
    <t>تغريد صافي</t>
  </si>
  <si>
    <t xml:space="preserve"> سلحب</t>
  </si>
  <si>
    <t>سمية</t>
  </si>
  <si>
    <t xml:space="preserve"> بيت جن</t>
  </si>
  <si>
    <t xml:space="preserve"> الضمير</t>
  </si>
  <si>
    <t xml:space="preserve"> يحمور</t>
  </si>
  <si>
    <t xml:space="preserve"> قبر الست</t>
  </si>
  <si>
    <t xml:space="preserve"> الرقه</t>
  </si>
  <si>
    <t>انيسه شاهين</t>
  </si>
  <si>
    <t>ايمن  اباظة</t>
  </si>
  <si>
    <t xml:space="preserve">الهام عبد الرحيم </t>
  </si>
  <si>
    <t xml:space="preserve"> </t>
  </si>
  <si>
    <t xml:space="preserve"> السيده زينب</t>
  </si>
  <si>
    <t xml:space="preserve"> جبلة</t>
  </si>
  <si>
    <t xml:space="preserve"> اشرفيه صحنايا</t>
  </si>
  <si>
    <t>وداد الدكاك</t>
  </si>
  <si>
    <t xml:space="preserve"> الميادين</t>
  </si>
  <si>
    <t xml:space="preserve">نجوى </t>
  </si>
  <si>
    <t>سوزان زعيم</t>
  </si>
  <si>
    <t>فاتن قويدر</t>
  </si>
  <si>
    <t>خضرة معتوق</t>
  </si>
  <si>
    <t xml:space="preserve">فهد </t>
  </si>
  <si>
    <t>الهام حسون</t>
  </si>
  <si>
    <t xml:space="preserve">هيفاء </t>
  </si>
  <si>
    <t>تغريد  الجلاد</t>
  </si>
  <si>
    <t xml:space="preserve"> صحنايا</t>
  </si>
  <si>
    <t>باسمة</t>
  </si>
  <si>
    <t xml:space="preserve"> سلمية</t>
  </si>
  <si>
    <t xml:space="preserve"> الصنمين</t>
  </si>
  <si>
    <t>فاطمه ابراهيم</t>
  </si>
  <si>
    <t xml:space="preserve">ريتا </t>
  </si>
  <si>
    <t xml:space="preserve">سحر </t>
  </si>
  <si>
    <t>فريال  مني</t>
  </si>
  <si>
    <t>جهينة</t>
  </si>
  <si>
    <t>ريم معقد</t>
  </si>
  <si>
    <t>زينب عباس</t>
  </si>
  <si>
    <t>عواطف خدام</t>
  </si>
  <si>
    <t xml:space="preserve"> بكسا</t>
  </si>
  <si>
    <t>اعتدال حمزه</t>
  </si>
  <si>
    <t xml:space="preserve"> ناصريه</t>
  </si>
  <si>
    <t>منور الخماش</t>
  </si>
  <si>
    <t xml:space="preserve"> شام</t>
  </si>
  <si>
    <t xml:space="preserve">عبير </t>
  </si>
  <si>
    <t xml:space="preserve"> غزلانيه</t>
  </si>
  <si>
    <t xml:space="preserve">عنان </t>
  </si>
  <si>
    <t>محمد سليم</t>
  </si>
  <si>
    <t>ناظم</t>
  </si>
  <si>
    <t xml:space="preserve">رنا </t>
  </si>
  <si>
    <t>احمد راتب</t>
  </si>
  <si>
    <t>محمد غسان</t>
  </si>
  <si>
    <t>غزاله</t>
  </si>
  <si>
    <t>محمد ياسين</t>
  </si>
  <si>
    <t>ريا</t>
  </si>
  <si>
    <t xml:space="preserve">امين </t>
  </si>
  <si>
    <t>ابو ظبي</t>
  </si>
  <si>
    <t>ايناس</t>
  </si>
  <si>
    <t>عبدالقادر</t>
  </si>
  <si>
    <t>محمد مازن</t>
  </si>
  <si>
    <t>رجب</t>
  </si>
  <si>
    <t>منيره درويش</t>
  </si>
  <si>
    <t>اصف</t>
  </si>
  <si>
    <t>صقر</t>
  </si>
  <si>
    <t>بصرى الشام</t>
  </si>
  <si>
    <t>عزيز</t>
  </si>
  <si>
    <t xml:space="preserve">غاليه </t>
  </si>
  <si>
    <t>بدر</t>
  </si>
  <si>
    <t>شمس الدين</t>
  </si>
  <si>
    <t>شيرين</t>
  </si>
  <si>
    <t>عماد الدين</t>
  </si>
  <si>
    <t>سلمى</t>
  </si>
  <si>
    <t>رزق الله</t>
  </si>
  <si>
    <t xml:space="preserve">غيداء </t>
  </si>
  <si>
    <t>مطيع</t>
  </si>
  <si>
    <t>كريم</t>
  </si>
  <si>
    <t>سقبا</t>
  </si>
  <si>
    <t>خديجه محمد</t>
  </si>
  <si>
    <t>نعمه</t>
  </si>
  <si>
    <t>معرتمصرين</t>
  </si>
  <si>
    <t>ريم محمود</t>
  </si>
  <si>
    <t>يعرب</t>
  </si>
  <si>
    <t>الجواديه</t>
  </si>
  <si>
    <t>كايد</t>
  </si>
  <si>
    <t>نور اسماعيل</t>
  </si>
  <si>
    <t>صلخد</t>
  </si>
  <si>
    <t>آصف</t>
  </si>
  <si>
    <t>رأس العين</t>
  </si>
  <si>
    <t>سمر حسن</t>
  </si>
  <si>
    <t>فائزه</t>
  </si>
  <si>
    <t>هاديه</t>
  </si>
  <si>
    <t>نور الدين راجج</t>
  </si>
  <si>
    <t>حميدة</t>
  </si>
  <si>
    <t>فائق</t>
  </si>
  <si>
    <t>محمد السلوم</t>
  </si>
  <si>
    <t>رهف سقر</t>
  </si>
  <si>
    <t xml:space="preserve">نهاد </t>
  </si>
  <si>
    <t>محمد عارف</t>
  </si>
  <si>
    <t xml:space="preserve">فطومة </t>
  </si>
  <si>
    <t>نصر الدين</t>
  </si>
  <si>
    <t>سناء الديوب</t>
  </si>
  <si>
    <t>هواش</t>
  </si>
  <si>
    <t>محمد ديبي</t>
  </si>
  <si>
    <t>هنادي الشحمه</t>
  </si>
  <si>
    <t>اسمناز</t>
  </si>
  <si>
    <t>منى صبح</t>
  </si>
  <si>
    <t>منى الحلاق</t>
  </si>
  <si>
    <t>يولا سرحيل</t>
  </si>
  <si>
    <t>زاهي</t>
  </si>
  <si>
    <t>محمد عدنان الدهبي</t>
  </si>
  <si>
    <t>كنان شدود</t>
  </si>
  <si>
    <t>عصيبة</t>
  </si>
  <si>
    <t>عهد اليونس</t>
  </si>
  <si>
    <t>نور صبيحه</t>
  </si>
  <si>
    <t>رزان غصن</t>
  </si>
  <si>
    <t>جوزفين</t>
  </si>
  <si>
    <t>سومر الخالد</t>
  </si>
  <si>
    <t>دعاء الكيلاني</t>
  </si>
  <si>
    <t>نيرمين الجندلي</t>
  </si>
  <si>
    <t>علمت</t>
  </si>
  <si>
    <t>خضر ديب</t>
  </si>
  <si>
    <t>بنان درخباني</t>
  </si>
  <si>
    <t>محمد يحيى</t>
  </si>
  <si>
    <t>برهو</t>
  </si>
  <si>
    <t>داليا درباس</t>
  </si>
  <si>
    <t>لمى حيدر</t>
  </si>
  <si>
    <t>جهاد الميخان</t>
  </si>
  <si>
    <t>هنادي حمدان</t>
  </si>
  <si>
    <t>قصية</t>
  </si>
  <si>
    <t>ثراء السمان</t>
  </si>
  <si>
    <t>ولاء اسماعيل</t>
  </si>
  <si>
    <t>اماثل</t>
  </si>
  <si>
    <t>ديما خليل</t>
  </si>
  <si>
    <t>لمى بدران</t>
  </si>
  <si>
    <t>بتول الجاسم</t>
  </si>
  <si>
    <t>عبدالحكيم</t>
  </si>
  <si>
    <t>حلا سعد</t>
  </si>
  <si>
    <t>ميريانا نداف</t>
  </si>
  <si>
    <t>جورجينا قدسي</t>
  </si>
  <si>
    <t>لمى السلكه</t>
  </si>
  <si>
    <t>صفا نصار</t>
  </si>
  <si>
    <t>سلام شاهين</t>
  </si>
  <si>
    <t>نور الهدى صالح حيدر</t>
  </si>
  <si>
    <t>محمد زين العابدين</t>
  </si>
  <si>
    <t>محمد صوان</t>
  </si>
  <si>
    <t>عدويه سعيد</t>
  </si>
  <si>
    <t>محمد نبيه المحمد المحمود</t>
  </si>
  <si>
    <t>ابنيه</t>
  </si>
  <si>
    <t>مرح موسى</t>
  </si>
  <si>
    <t>لينا الحسن</t>
  </si>
  <si>
    <t>يامن الميداني</t>
  </si>
  <si>
    <t>يمنى وهبي</t>
  </si>
  <si>
    <t>دانيه سوركلي</t>
  </si>
  <si>
    <t>ضاحي</t>
  </si>
  <si>
    <t>جود واكيم</t>
  </si>
  <si>
    <t>ميشيل</t>
  </si>
  <si>
    <t>سكارلت باظه</t>
  </si>
  <si>
    <t>هلا يوسف</t>
  </si>
  <si>
    <t>رهف شنان</t>
  </si>
  <si>
    <t>عرمان</t>
  </si>
  <si>
    <t>نوال قويدر</t>
  </si>
  <si>
    <t>رهام الحلبي الرباط</t>
  </si>
  <si>
    <t>نور ابو الخير</t>
  </si>
  <si>
    <t>خطار</t>
  </si>
  <si>
    <t>دياب</t>
  </si>
  <si>
    <t>دينا عساف</t>
  </si>
  <si>
    <t>ميشال</t>
  </si>
  <si>
    <t>جعفر الابراهيم</t>
  </si>
  <si>
    <t>عفراء دريوس</t>
  </si>
  <si>
    <t>نور النجار</t>
  </si>
  <si>
    <t>زينب عكيد</t>
  </si>
  <si>
    <t>مها ملوك</t>
  </si>
  <si>
    <t>مرام الارنب</t>
  </si>
  <si>
    <t>محمد مكي</t>
  </si>
  <si>
    <t>صفاء ناصيف</t>
  </si>
  <si>
    <t>جورج نيقولا</t>
  </si>
  <si>
    <t>موفق حلاق</t>
  </si>
  <si>
    <t>اللقصير</t>
  </si>
  <si>
    <t>كامل الحسن</t>
  </si>
  <si>
    <t>قصي</t>
  </si>
  <si>
    <t>حسام رستم</t>
  </si>
  <si>
    <t>ليلى الميداني</t>
  </si>
  <si>
    <t>ريم محمد</t>
  </si>
  <si>
    <t>احمد لالا</t>
  </si>
  <si>
    <t>احمد المنيني</t>
  </si>
  <si>
    <t>تاتيانا</t>
  </si>
  <si>
    <t>حسام جهجاه</t>
  </si>
  <si>
    <t>زين العابدين ديوب</t>
  </si>
  <si>
    <t>نوريس</t>
  </si>
  <si>
    <t>منار الحجار</t>
  </si>
  <si>
    <t>مروه كبول</t>
  </si>
  <si>
    <t>شيرين الخضور</t>
  </si>
  <si>
    <t>ديمه شوقل دحله</t>
  </si>
  <si>
    <t>فاطمه الظاهر</t>
  </si>
  <si>
    <t>فلك السقعان</t>
  </si>
  <si>
    <t>لين النجار</t>
  </si>
  <si>
    <t>مجدي</t>
  </si>
  <si>
    <t>حنان بريغش</t>
  </si>
  <si>
    <t>موسى المحاميد</t>
  </si>
  <si>
    <t>فادي الناصر</t>
  </si>
  <si>
    <t>انعام الشحاذه</t>
  </si>
  <si>
    <t>علاء سماك</t>
  </si>
  <si>
    <t>راضي</t>
  </si>
  <si>
    <t>مجد الكوسى</t>
  </si>
  <si>
    <t>رند ظاظا</t>
  </si>
  <si>
    <t>شذى سفرجلاني</t>
  </si>
  <si>
    <t>الهه الجمال قنص</t>
  </si>
  <si>
    <t>الاء البيته</t>
  </si>
  <si>
    <t>نور الجابي</t>
  </si>
  <si>
    <t>عبير كركر</t>
  </si>
  <si>
    <t>رهف مرسي كناكري</t>
  </si>
  <si>
    <t>رنيم زريق</t>
  </si>
  <si>
    <t>ضياء عون</t>
  </si>
  <si>
    <t>عمر يوسف</t>
  </si>
  <si>
    <t>وليم سعاده</t>
  </si>
  <si>
    <t>محمد الشيخ</t>
  </si>
  <si>
    <t>سيما</t>
  </si>
  <si>
    <t>شهد شقير</t>
  </si>
  <si>
    <t>يزن عبد لكي</t>
  </si>
  <si>
    <t>بثينه منشا</t>
  </si>
  <si>
    <t>الاء خالد</t>
  </si>
  <si>
    <t>ساره جوهر</t>
  </si>
  <si>
    <t>روز ناجي</t>
  </si>
  <si>
    <t>ربا البويضاني</t>
  </si>
  <si>
    <t>كفاح وسوف</t>
  </si>
  <si>
    <t>مرح الحصني</t>
  </si>
  <si>
    <t>مجد المسلط</t>
  </si>
  <si>
    <t>ايمان المحمد</t>
  </si>
  <si>
    <t>بيان الاملح</t>
  </si>
  <si>
    <t>عيد</t>
  </si>
  <si>
    <t>مجد وهيبي</t>
  </si>
  <si>
    <t>نازك</t>
  </si>
  <si>
    <t>نغم قعدان</t>
  </si>
  <si>
    <t>روزان خميس</t>
  </si>
  <si>
    <t>ليما الشوفي</t>
  </si>
  <si>
    <t>لينا الخنسه</t>
  </si>
  <si>
    <t>الهام عبد الرزاق</t>
  </si>
  <si>
    <t>مي زربا</t>
  </si>
  <si>
    <t>شروف</t>
  </si>
  <si>
    <t>فرح سمره</t>
  </si>
  <si>
    <t>تمام</t>
  </si>
  <si>
    <t>زينب حداد</t>
  </si>
  <si>
    <t>سندس سليمان</t>
  </si>
  <si>
    <t>رانيا بارودي</t>
  </si>
  <si>
    <t>ساره صالح</t>
  </si>
  <si>
    <t>صديقه</t>
  </si>
  <si>
    <t>ميسون الحاج</t>
  </si>
  <si>
    <t>غفران المقداد</t>
  </si>
  <si>
    <t>ايمان شعيريه</t>
  </si>
  <si>
    <t>دعاء الحاصباني</t>
  </si>
  <si>
    <t>يمان حموده</t>
  </si>
  <si>
    <t>الاء كحيلان</t>
  </si>
  <si>
    <t>راما مبيض</t>
  </si>
  <si>
    <t>محمد فهد</t>
  </si>
  <si>
    <t>طريف</t>
  </si>
  <si>
    <t>ديما حسن</t>
  </si>
  <si>
    <t>روز</t>
  </si>
  <si>
    <t>بثينه نظامي</t>
  </si>
  <si>
    <t>عفراء ياغي</t>
  </si>
  <si>
    <t>نور عيسى</t>
  </si>
  <si>
    <t>رامي مراد</t>
  </si>
  <si>
    <t>هادي حلاق</t>
  </si>
  <si>
    <t>محمد ملهم حموي</t>
  </si>
  <si>
    <t>حيدر خليل</t>
  </si>
  <si>
    <t>كبريل</t>
  </si>
  <si>
    <t>محمد صالح الشعار</t>
  </si>
  <si>
    <t>محمد تيسير</t>
  </si>
  <si>
    <t>عبد الرحيم مقصوصه</t>
  </si>
  <si>
    <t>علاء علي</t>
  </si>
  <si>
    <t>اماني النوري</t>
  </si>
  <si>
    <t>شهرزاد بنشي</t>
  </si>
  <si>
    <t>عبد السلام عيسى</t>
  </si>
  <si>
    <t>سلام عون</t>
  </si>
  <si>
    <t>مايكل عبود</t>
  </si>
  <si>
    <t>ريشار</t>
  </si>
  <si>
    <t>ساره الحفار</t>
  </si>
  <si>
    <t>عدي طري</t>
  </si>
  <si>
    <t>وسام الجردي</t>
  </si>
  <si>
    <t>هايل العلي</t>
  </si>
  <si>
    <t>عمشه</t>
  </si>
  <si>
    <t>ادلينا</t>
  </si>
  <si>
    <t>رشا موسى</t>
  </si>
  <si>
    <t>دانيا الابراهيم</t>
  </si>
  <si>
    <t>ديالا زين الدين</t>
  </si>
  <si>
    <t>تلعبايا</t>
  </si>
  <si>
    <t>رامي رحال</t>
  </si>
  <si>
    <t>محمد عرابي</t>
  </si>
  <si>
    <t>انس سويد</t>
  </si>
  <si>
    <t>رغده مرشد</t>
  </si>
  <si>
    <t>ساره</t>
  </si>
  <si>
    <t>زويا الحمد</t>
  </si>
  <si>
    <t>ياره الشوفي</t>
  </si>
  <si>
    <t>نور صبح</t>
  </si>
  <si>
    <t>زينب الابراهيم</t>
  </si>
  <si>
    <t>درزيه</t>
  </si>
  <si>
    <t>ليان الجركس</t>
  </si>
  <si>
    <t>دينا عبد الكريم</t>
  </si>
  <si>
    <t>الاء الديب</t>
  </si>
  <si>
    <t>مسحره</t>
  </si>
  <si>
    <t>ديالا الحسين</t>
  </si>
  <si>
    <t>عذاب علي</t>
  </si>
  <si>
    <t>الدعتور</t>
  </si>
  <si>
    <t>مرام فويتي</t>
  </si>
  <si>
    <t>المولد</t>
  </si>
  <si>
    <t>رؤى ديب</t>
  </si>
  <si>
    <t>وسامه</t>
  </si>
  <si>
    <t>ميسم زيزفون</t>
  </si>
  <si>
    <t>رنا سلطان</t>
  </si>
  <si>
    <t>هنادي مرهج</t>
  </si>
  <si>
    <t>راما ياسين</t>
  </si>
  <si>
    <t>شيرين صقر</t>
  </si>
  <si>
    <t>زاما</t>
  </si>
  <si>
    <t>ميس مخلوف</t>
  </si>
  <si>
    <t>ندى داؤد</t>
  </si>
  <si>
    <t>امنو</t>
  </si>
  <si>
    <t>رئام سلهب</t>
  </si>
  <si>
    <t>نسرين الشعراني</t>
  </si>
  <si>
    <t>رهام السيجري</t>
  </si>
  <si>
    <t>نورهان</t>
  </si>
  <si>
    <t>منال الحاج ابراهيم</t>
  </si>
  <si>
    <t>ايمان يوسف</t>
  </si>
  <si>
    <t>عتاب لباد</t>
  </si>
  <si>
    <t>هبه درويش</t>
  </si>
  <si>
    <t>سميع</t>
  </si>
  <si>
    <t>ميرنا سموني</t>
  </si>
  <si>
    <t>امل فلاحه</t>
  </si>
  <si>
    <t>غزل الحريري</t>
  </si>
  <si>
    <t>علياء قهوه جي</t>
  </si>
  <si>
    <t>غنوه شربجي</t>
  </si>
  <si>
    <t>جده</t>
  </si>
  <si>
    <t>سوزان رمضان</t>
  </si>
  <si>
    <t>لواحظ</t>
  </si>
  <si>
    <t>ريم الحبش</t>
  </si>
  <si>
    <t>نور العمري</t>
  </si>
  <si>
    <t>دانه تقي الدين</t>
  </si>
  <si>
    <t>محمد عرفان</t>
  </si>
  <si>
    <t>وئام ديوب</t>
  </si>
  <si>
    <t>ردينه جاويش</t>
  </si>
  <si>
    <t>هديل حاج علوش</t>
  </si>
  <si>
    <t>نجوى الدرويش</t>
  </si>
  <si>
    <t>هاديه القضماني</t>
  </si>
  <si>
    <t>رهف صايمه</t>
  </si>
  <si>
    <t>محمد صفوح</t>
  </si>
  <si>
    <t>علا الصافتلي</t>
  </si>
  <si>
    <t>ولاء عرقسوسي</t>
  </si>
  <si>
    <t>لبنى الحفار</t>
  </si>
  <si>
    <t>ايه البحره</t>
  </si>
  <si>
    <t>راما الداغستاني</t>
  </si>
  <si>
    <t>شافع</t>
  </si>
  <si>
    <t>عبير عيد</t>
  </si>
  <si>
    <t>اريج علوان</t>
  </si>
  <si>
    <t>ناهد عياش</t>
  </si>
  <si>
    <t>محمد صفوت</t>
  </si>
  <si>
    <t>ازين زيود</t>
  </si>
  <si>
    <t>وهيبه</t>
  </si>
  <si>
    <t>الزبداني</t>
  </si>
  <si>
    <t>بسمه ياغي</t>
  </si>
  <si>
    <t>زين</t>
  </si>
  <si>
    <t>ربا خلوف</t>
  </si>
  <si>
    <t>اناس هناوي</t>
  </si>
  <si>
    <t>فصيحة</t>
  </si>
  <si>
    <t xml:space="preserve">صحنايا </t>
  </si>
  <si>
    <t>نورا حبابه</t>
  </si>
  <si>
    <t>بلكان</t>
  </si>
  <si>
    <t>جوزفين التلي</t>
  </si>
  <si>
    <t>حفيظ</t>
  </si>
  <si>
    <t>شام حمدان</t>
  </si>
  <si>
    <t>رولا هزيم</t>
  </si>
  <si>
    <t>واجود</t>
  </si>
  <si>
    <t xml:space="preserve">دوير رسلان </t>
  </si>
  <si>
    <t>عتاب خلوف</t>
  </si>
  <si>
    <t>صافيتا</t>
  </si>
  <si>
    <t>هبة برهوم</t>
  </si>
  <si>
    <t>يولا عثمان</t>
  </si>
  <si>
    <t>فارس الشيباني</t>
  </si>
  <si>
    <t>اسليم</t>
  </si>
  <si>
    <t>طارق الجرماني</t>
  </si>
  <si>
    <t>ليله</t>
  </si>
  <si>
    <t>معتصم شجاع</t>
  </si>
  <si>
    <t>حائل</t>
  </si>
  <si>
    <t>حسام الخرفان</t>
  </si>
  <si>
    <t>حمد الطحان</t>
  </si>
  <si>
    <t>خالد الفريج</t>
  </si>
  <si>
    <t>صفوان درويش</t>
  </si>
  <si>
    <t>الخلالة</t>
  </si>
  <si>
    <t>رياض صالح</t>
  </si>
  <si>
    <t>رامز فياض</t>
  </si>
  <si>
    <t>حسام علوش</t>
  </si>
  <si>
    <t>محمد ويس</t>
  </si>
  <si>
    <t>حمامه</t>
  </si>
  <si>
    <t>ابو الظهور</t>
  </si>
  <si>
    <t>احمد هاشم طويل</t>
  </si>
  <si>
    <t>علاء علبي</t>
  </si>
  <si>
    <t xml:space="preserve">محمد غسان </t>
  </si>
  <si>
    <t xml:space="preserve">احلام </t>
  </si>
  <si>
    <t>علي زين</t>
  </si>
  <si>
    <t>فكرت</t>
  </si>
  <si>
    <t>لويس معماري</t>
  </si>
  <si>
    <t>روضه معماري</t>
  </si>
  <si>
    <t>سامر مغيزيل</t>
  </si>
  <si>
    <t>نادر فرحه</t>
  </si>
  <si>
    <t>بشاره</t>
  </si>
  <si>
    <t>رامي الحموي</t>
  </si>
  <si>
    <t>فريتان</t>
  </si>
  <si>
    <t>محمد حاج عمر</t>
  </si>
  <si>
    <t>عزيزه اسلام</t>
  </si>
  <si>
    <t>علي خضور</t>
  </si>
  <si>
    <t>ثامر الرفاعي</t>
  </si>
  <si>
    <t>فكريه</t>
  </si>
  <si>
    <t>ام ولد</t>
  </si>
  <si>
    <t>احمد ابو جيش</t>
  </si>
  <si>
    <t>محمد خير الزعبي</t>
  </si>
  <si>
    <t>عبد الله فاخوري</t>
  </si>
  <si>
    <t>زينيه</t>
  </si>
  <si>
    <t>سومر مارينا</t>
  </si>
  <si>
    <t>فراس نموره</t>
  </si>
  <si>
    <t>بشار الشحيد</t>
  </si>
  <si>
    <t>علاء الدين كرديه</t>
  </si>
  <si>
    <t>احمد تفكجي</t>
  </si>
  <si>
    <t>محمد رياض</t>
  </si>
  <si>
    <t>محمد حسام قدوره</t>
  </si>
  <si>
    <t>محمد لؤي ملص</t>
  </si>
  <si>
    <t>عبد الهادي الحرش</t>
  </si>
  <si>
    <t>احمد زملوط</t>
  </si>
  <si>
    <t>محمد كمال البيش</t>
  </si>
  <si>
    <t>وسام سمكري</t>
  </si>
  <si>
    <t>غزل</t>
  </si>
  <si>
    <t>محمود محمود</t>
  </si>
  <si>
    <t>عبد الهادي طارش</t>
  </si>
  <si>
    <t>اسامه فاهمه</t>
  </si>
  <si>
    <t>عطاف</t>
  </si>
  <si>
    <t>فراس الجيش</t>
  </si>
  <si>
    <t>هشام عبد السلام</t>
  </si>
  <si>
    <t>عمار ضميريه</t>
  </si>
  <si>
    <t>بشار الحلبي</t>
  </si>
  <si>
    <t>جميل عبود</t>
  </si>
  <si>
    <t>محمد زاهر عبيد</t>
  </si>
  <si>
    <t>محمد الشامي</t>
  </si>
  <si>
    <t>غياث ويحه</t>
  </si>
  <si>
    <t>هيجانه</t>
  </si>
  <si>
    <t>وضاح حسين</t>
  </si>
  <si>
    <t>اسكندر عمران</t>
  </si>
  <si>
    <t>وهيب بشير</t>
  </si>
  <si>
    <t>كاميران علي</t>
  </si>
  <si>
    <t>عزيزة</t>
  </si>
  <si>
    <t>ديما الشعار</t>
  </si>
  <si>
    <t>عازاب داؤد</t>
  </si>
  <si>
    <t>محمد دقدوق</t>
  </si>
  <si>
    <t>محمد علاء تقي الدين</t>
  </si>
  <si>
    <t>نوف</t>
  </si>
  <si>
    <t>منى شحيبر</t>
  </si>
  <si>
    <t>جوزيف عبود</t>
  </si>
  <si>
    <t>اغاوني</t>
  </si>
  <si>
    <t>ديمه ابو راشد</t>
  </si>
  <si>
    <t>كريمة</t>
  </si>
  <si>
    <t>علي الملوحي</t>
  </si>
  <si>
    <t>غسان حرفوش</t>
  </si>
  <si>
    <t>حسام ابو عقده</t>
  </si>
  <si>
    <t>كنان درويش</t>
  </si>
  <si>
    <t>جودي طوزان</t>
  </si>
  <si>
    <t>سندس صنجي</t>
  </si>
  <si>
    <t>غفران الحريري</t>
  </si>
  <si>
    <t>اصاله علي</t>
  </si>
  <si>
    <t>زينب الحسن</t>
  </si>
  <si>
    <t>بسيم زيتي</t>
  </si>
  <si>
    <t>دونا الزيتون</t>
  </si>
  <si>
    <t>ديانا ارناؤط</t>
  </si>
  <si>
    <t>قمر هزيمه</t>
  </si>
  <si>
    <t>محمد عنان</t>
  </si>
  <si>
    <t>نورين غزيل</t>
  </si>
  <si>
    <t>اسعد هدله</t>
  </si>
  <si>
    <t>باولا انطون</t>
  </si>
  <si>
    <t>جريس</t>
  </si>
  <si>
    <t>لويزه</t>
  </si>
  <si>
    <t>جوليا مكارم</t>
  </si>
  <si>
    <t>ديانا رسوق</t>
  </si>
  <si>
    <t>نشيده</t>
  </si>
  <si>
    <t>سوار ابو رايد</t>
  </si>
  <si>
    <t>صفاء الحمصي</t>
  </si>
  <si>
    <t>غريس داود راجحه</t>
  </si>
  <si>
    <t>زيزي</t>
  </si>
  <si>
    <t>لانا غانم</t>
  </si>
  <si>
    <t>ليلى شحاده</t>
  </si>
  <si>
    <t>هبه الديك</t>
  </si>
  <si>
    <t>عربيه</t>
  </si>
  <si>
    <t>يامن صلاح</t>
  </si>
  <si>
    <t>موسى حاج محمود</t>
  </si>
  <si>
    <t>طارق العباس</t>
  </si>
  <si>
    <t>بشار محمد</t>
  </si>
  <si>
    <t>نظير</t>
  </si>
  <si>
    <t>حسن العلي</t>
  </si>
  <si>
    <t>دعاء الرهوان</t>
  </si>
  <si>
    <t>ديما الشعباني</t>
  </si>
  <si>
    <t>رانيا غازيه</t>
  </si>
  <si>
    <t>رهف دليقان</t>
  </si>
  <si>
    <t>سلافا</t>
  </si>
  <si>
    <t>عمران عمران</t>
  </si>
  <si>
    <t>فاطمه الشرع</t>
  </si>
  <si>
    <t>مطاع</t>
  </si>
  <si>
    <t>لمياء صفصف</t>
  </si>
  <si>
    <t>فتاح</t>
  </si>
  <si>
    <t>ميشلين سلوم</t>
  </si>
  <si>
    <t>نبال الملحم</t>
  </si>
  <si>
    <t>فوزية</t>
  </si>
  <si>
    <t>سنا قعدان</t>
  </si>
  <si>
    <t>الاء قبسي</t>
  </si>
  <si>
    <t>روفيده حمود</t>
  </si>
  <si>
    <t>مازن يوسف</t>
  </si>
  <si>
    <t>الحسينية</t>
  </si>
  <si>
    <t>نور الدين الاسود</t>
  </si>
  <si>
    <t>هبه ابو سعده</t>
  </si>
  <si>
    <t>الجزائر</t>
  </si>
  <si>
    <t>يارا عباس</t>
  </si>
  <si>
    <t>علا عبود</t>
  </si>
  <si>
    <t>روبيكان علي</t>
  </si>
  <si>
    <t>بشرى محمود</t>
  </si>
  <si>
    <t>ثريل</t>
  </si>
  <si>
    <t>تيماء حيدر</t>
  </si>
  <si>
    <t>حنجور</t>
  </si>
  <si>
    <t>راميه البوشي</t>
  </si>
  <si>
    <t>محمد نبيه</t>
  </si>
  <si>
    <t>فريحه</t>
  </si>
  <si>
    <t>مروه الموسى</t>
  </si>
  <si>
    <t>فيروز الهندي</t>
  </si>
  <si>
    <t>ساره شخاشيرو</t>
  </si>
  <si>
    <t>هيلدا نايله</t>
  </si>
  <si>
    <t>مرح الشيخ محمد</t>
  </si>
  <si>
    <t>رانيا درويش</t>
  </si>
  <si>
    <t>نور ميخائيل</t>
  </si>
  <si>
    <t>جوزفن</t>
  </si>
  <si>
    <t>رهف شرف الدين</t>
  </si>
  <si>
    <t>سهير اسماعيل</t>
  </si>
  <si>
    <t>عيناتا</t>
  </si>
  <si>
    <t>اسامه الاعور</t>
  </si>
  <si>
    <t>عبد الله السمعان</t>
  </si>
  <si>
    <t>زعيله</t>
  </si>
  <si>
    <t>محمد محمد</t>
  </si>
  <si>
    <t>هلال قلاب</t>
  </si>
  <si>
    <t>باسم الرحيه</t>
  </si>
  <si>
    <t>عبد الهادي حامدي</t>
  </si>
  <si>
    <t>بنش</t>
  </si>
  <si>
    <t>محمد صالح خزنه</t>
  </si>
  <si>
    <t>شاهين الخليل</t>
  </si>
  <si>
    <t>مشايخ</t>
  </si>
  <si>
    <t>خالد النعسان</t>
  </si>
  <si>
    <t>تسيل</t>
  </si>
  <si>
    <t>مصطفى بري</t>
  </si>
  <si>
    <t>وائل العدس</t>
  </si>
  <si>
    <t>سامر دهان</t>
  </si>
  <si>
    <t>محمد شاهر</t>
  </si>
  <si>
    <t>رئيفة</t>
  </si>
  <si>
    <t>محمد غيث جاويش</t>
  </si>
  <si>
    <t>احمد الاشقر</t>
  </si>
  <si>
    <t>كمال تللو</t>
  </si>
  <si>
    <t>فراس شمو</t>
  </si>
  <si>
    <t>محمد عجاج</t>
  </si>
  <si>
    <t>وائل ملحان</t>
  </si>
  <si>
    <t>مازن باجي</t>
  </si>
  <si>
    <t>محمود عمر</t>
  </si>
  <si>
    <t>شرف الطحان</t>
  </si>
  <si>
    <t>هنادي اوسو</t>
  </si>
  <si>
    <t>بشار يوسف</t>
  </si>
  <si>
    <t>علام سليمان</t>
  </si>
  <si>
    <t>عباده محمد</t>
  </si>
  <si>
    <t>مدحت</t>
  </si>
  <si>
    <t>احمد رضا عمار</t>
  </si>
  <si>
    <t>انس المقداد</t>
  </si>
  <si>
    <t>لميس علي</t>
  </si>
  <si>
    <t>اياد حربوشه</t>
  </si>
  <si>
    <t>لينا السكاف</t>
  </si>
  <si>
    <t>باسل قره كهيا</t>
  </si>
  <si>
    <t>رولا سلوم</t>
  </si>
  <si>
    <t>حنين</t>
  </si>
  <si>
    <t>ورده شاهين</t>
  </si>
  <si>
    <t>قصي درويش</t>
  </si>
  <si>
    <t>خضور</t>
  </si>
  <si>
    <t>هيف الوسي</t>
  </si>
  <si>
    <t>ميشلين الخوري</t>
  </si>
  <si>
    <t>رنا يزبك</t>
  </si>
  <si>
    <t>يامن محمد</t>
  </si>
  <si>
    <t>غفران العقله</t>
  </si>
  <si>
    <t>نيرمين البيطار</t>
  </si>
  <si>
    <t>بشر ابو سيف</t>
  </si>
  <si>
    <t>صايل</t>
  </si>
  <si>
    <t>كوثر السمعان</t>
  </si>
  <si>
    <t>سومر رزق</t>
  </si>
  <si>
    <t>مازن فندي</t>
  </si>
  <si>
    <t>خاتون</t>
  </si>
  <si>
    <t>ملك الشنواني</t>
  </si>
  <si>
    <t>ميساء الحسين</t>
  </si>
  <si>
    <t>بتلا</t>
  </si>
  <si>
    <t>ليلى الهبل</t>
  </si>
  <si>
    <t>محمد عصام الدين</t>
  </si>
  <si>
    <t>عزام اسماعيل</t>
  </si>
  <si>
    <t>شحاده السيد احمد</t>
  </si>
  <si>
    <t>عزام برادعي</t>
  </si>
  <si>
    <t>محمد عبد السلام</t>
  </si>
  <si>
    <t>زينة كوزاك</t>
  </si>
  <si>
    <t>ربا المتني</t>
  </si>
  <si>
    <t>السويداء عرمان</t>
  </si>
  <si>
    <t>فتون ضوا</t>
  </si>
  <si>
    <t>قاسم الشاغوري</t>
  </si>
  <si>
    <t>قصي زغموت</t>
  </si>
  <si>
    <t>نسرين النقري</t>
  </si>
  <si>
    <t>رباب حسن</t>
  </si>
  <si>
    <t>وائل حفيان</t>
  </si>
  <si>
    <t>اماني سليمان</t>
  </si>
  <si>
    <t>تمام حسين</t>
  </si>
  <si>
    <t>ثناء نصر</t>
  </si>
  <si>
    <t>شاهين</t>
  </si>
  <si>
    <t>نور الكوجك</t>
  </si>
  <si>
    <t>جمانه عبد الله</t>
  </si>
  <si>
    <t>ابراهيم مرهج</t>
  </si>
  <si>
    <t>اسراء سعود</t>
  </si>
  <si>
    <t>ربيع شهلا</t>
  </si>
  <si>
    <t>فدوه علي</t>
  </si>
  <si>
    <t>بلال محمد</t>
  </si>
  <si>
    <t>هبه الباشا</t>
  </si>
  <si>
    <t>هبا حاج خليل</t>
  </si>
  <si>
    <t>محمد سالم التركماني</t>
  </si>
  <si>
    <t>حازم البشير</t>
  </si>
  <si>
    <t>هزار محمد</t>
  </si>
  <si>
    <t>رامي خضره</t>
  </si>
  <si>
    <t>دعاء حميدو</t>
  </si>
  <si>
    <t>مرشد</t>
  </si>
  <si>
    <t>عبير الخياط</t>
  </si>
  <si>
    <t>علي ماهر</t>
  </si>
  <si>
    <t>ولاء عزو</t>
  </si>
  <si>
    <t>عليا السليمان</t>
  </si>
  <si>
    <t>سمره السليمان</t>
  </si>
  <si>
    <t>جميله حبيب</t>
  </si>
  <si>
    <t>ردينه العلي</t>
  </si>
  <si>
    <t>مريم عابوره</t>
  </si>
  <si>
    <t>امان البيروتي</t>
  </si>
  <si>
    <t>كاتيا الراعي</t>
  </si>
  <si>
    <t>مرح ياسين</t>
  </si>
  <si>
    <t>ايناس ناصيف</t>
  </si>
  <si>
    <t>عمار بدران</t>
  </si>
  <si>
    <t>فادي الحجه</t>
  </si>
  <si>
    <t>حسين ميا</t>
  </si>
  <si>
    <t>رشراش ابو احمد</t>
  </si>
  <si>
    <t>هديل بحصاص</t>
  </si>
  <si>
    <t>ندى الجباصيني</t>
  </si>
  <si>
    <t>زيدان زيدان</t>
  </si>
  <si>
    <t>حنان مراد</t>
  </si>
  <si>
    <t>عبير عزام</t>
  </si>
  <si>
    <t>نوفل حسين</t>
  </si>
  <si>
    <t>هبه الكرم</t>
  </si>
  <si>
    <t>شطحة</t>
  </si>
  <si>
    <t>زينب زمام</t>
  </si>
  <si>
    <t>رانيه الحمدان</t>
  </si>
  <si>
    <t>رشا فليطي</t>
  </si>
  <si>
    <t>هند حسن</t>
  </si>
  <si>
    <t>اريج الوسوف</t>
  </si>
  <si>
    <t>غنى دلعو</t>
  </si>
  <si>
    <t>ناصر سكر</t>
  </si>
  <si>
    <t>رشا هديها</t>
  </si>
  <si>
    <t>منيره العبار</t>
  </si>
  <si>
    <t>اسماء ياسين</t>
  </si>
  <si>
    <t>فاطمه الحربات</t>
  </si>
  <si>
    <t>نهاد الجرمقاني</t>
  </si>
  <si>
    <t>مدالله الدبيسي</t>
  </si>
  <si>
    <t>مرح العلي</t>
  </si>
  <si>
    <t>مي شاهين</t>
  </si>
  <si>
    <t>طارق الديراني</t>
  </si>
  <si>
    <t>سهام البجيرمي</t>
  </si>
  <si>
    <t>لانا اسمندر</t>
  </si>
  <si>
    <t>القطيلبية</t>
  </si>
  <si>
    <t>محسنلي</t>
  </si>
  <si>
    <t>لبنى عون</t>
  </si>
  <si>
    <t>فاطمه غانم</t>
  </si>
  <si>
    <t>يارا عضوم</t>
  </si>
  <si>
    <t>راما دللول</t>
  </si>
  <si>
    <t>عامر بسيكي</t>
  </si>
  <si>
    <t>براء ابو سرور</t>
  </si>
  <si>
    <t>نجلاء الخضراء</t>
  </si>
  <si>
    <t>ربى مارديني</t>
  </si>
  <si>
    <t>ردينه البيطار</t>
  </si>
  <si>
    <t>ملهم الجمال</t>
  </si>
  <si>
    <t>دعاء السيده</t>
  </si>
  <si>
    <t>جيهان غنطوس</t>
  </si>
  <si>
    <t>ايسر</t>
  </si>
  <si>
    <t>ساندرا الحداد</t>
  </si>
  <si>
    <t>سالي علي</t>
  </si>
  <si>
    <t>ربا عبود</t>
  </si>
  <si>
    <t>شذى البربور</t>
  </si>
  <si>
    <t>ام الرمان</t>
  </si>
  <si>
    <t>دعاء فزاع</t>
  </si>
  <si>
    <t>رائده زليخه</t>
  </si>
  <si>
    <t>ريما حلمي</t>
  </si>
  <si>
    <t>ضحى طباخه</t>
  </si>
  <si>
    <t>مرح خليل</t>
  </si>
  <si>
    <t>نور البهلول</t>
  </si>
  <si>
    <t>محمد لؤي</t>
  </si>
  <si>
    <t>لينا الزرعي</t>
  </si>
  <si>
    <t>علي رضا كرمنشاهي</t>
  </si>
  <si>
    <t>ايهاب كزاره</t>
  </si>
  <si>
    <t>جوليانا المسعد</t>
  </si>
  <si>
    <t>خالد بيرقدار</t>
  </si>
  <si>
    <t>عمار حسين</t>
  </si>
  <si>
    <t>عمر احمد</t>
  </si>
  <si>
    <t>رنا عامر</t>
  </si>
  <si>
    <t>بيان نكاش</t>
  </si>
  <si>
    <t>رهف داود</t>
  </si>
  <si>
    <t>اياد القاضي</t>
  </si>
  <si>
    <t>يارا فريج</t>
  </si>
  <si>
    <t>روان عتيق</t>
  </si>
  <si>
    <t>نور الدين السبسبي</t>
  </si>
  <si>
    <t>احمد عبد الحق</t>
  </si>
  <si>
    <t>مجد اللمداني</t>
  </si>
  <si>
    <t>دينا العسافين</t>
  </si>
  <si>
    <t>نورمان الحسين</t>
  </si>
  <si>
    <t>هديل حسين</t>
  </si>
  <si>
    <t>لينا عابدين</t>
  </si>
  <si>
    <t>محمد هاني</t>
  </si>
  <si>
    <t>سيلين البوارشي</t>
  </si>
  <si>
    <t>ملاك خطاب</t>
  </si>
  <si>
    <t>غنى متيني</t>
  </si>
  <si>
    <t>يوسف عياد</t>
  </si>
  <si>
    <t>ياسين شرفي</t>
  </si>
  <si>
    <t>محمد علاء اليلداني</t>
  </si>
  <si>
    <t>لمعان</t>
  </si>
  <si>
    <t>نور اللحام</t>
  </si>
  <si>
    <t>طارق دنون</t>
  </si>
  <si>
    <t>رهف خليفه</t>
  </si>
  <si>
    <t>ايناس ابراهيم</t>
  </si>
  <si>
    <t>ريم خير بك</t>
  </si>
  <si>
    <t>هيا الهزاع الحمد</t>
  </si>
  <si>
    <t>وفاء هزاع</t>
  </si>
  <si>
    <t>مرح الشاهين</t>
  </si>
  <si>
    <t>هلا البوشي</t>
  </si>
  <si>
    <t>لبنى صالح</t>
  </si>
  <si>
    <t>عبير المرعي</t>
  </si>
  <si>
    <t>احمد المزور</t>
  </si>
  <si>
    <t>كوثر خليل</t>
  </si>
  <si>
    <t>بشرى حويجي</t>
  </si>
  <si>
    <t>زين زين</t>
  </si>
  <si>
    <t>دايانا مرتضى</t>
  </si>
  <si>
    <t>ليلى الدهان</t>
  </si>
  <si>
    <t>يسرا نضر</t>
  </si>
  <si>
    <t>فاطمه زيتون</t>
  </si>
  <si>
    <t>كريستين حسن</t>
  </si>
  <si>
    <t>حمزه العلان</t>
  </si>
  <si>
    <t>رامي احمد</t>
  </si>
  <si>
    <t>ملاذ بدر</t>
  </si>
  <si>
    <t>هشام المصري</t>
  </si>
  <si>
    <t>خلود الناصر</t>
  </si>
  <si>
    <t>مونا</t>
  </si>
  <si>
    <t>دعاء دغا</t>
  </si>
  <si>
    <t>ولاء العقاد</t>
  </si>
  <si>
    <t>العنود موسى حسن</t>
  </si>
  <si>
    <t>كوكب قصيص</t>
  </si>
  <si>
    <t>رانيه بيطار</t>
  </si>
  <si>
    <t>ثريا البيروتي</t>
  </si>
  <si>
    <t>بشره المحمود</t>
  </si>
  <si>
    <t>عنايه الخيمي</t>
  </si>
  <si>
    <t>تمارا</t>
  </si>
  <si>
    <t>محمد بدر كوجان</t>
  </si>
  <si>
    <t>محمد خضر</t>
  </si>
  <si>
    <t>سيمون ابراهيم</t>
  </si>
  <si>
    <t>ابراهيم غنام</t>
  </si>
  <si>
    <t>محمد خانم</t>
  </si>
  <si>
    <t>محمد هيثم</t>
  </si>
  <si>
    <t>محمد عمار مهايني</t>
  </si>
  <si>
    <t>غياث ويحا</t>
  </si>
  <si>
    <t>احمد الشيخ</t>
  </si>
  <si>
    <t>امينه خليفه</t>
  </si>
  <si>
    <t>لين فطوم</t>
  </si>
  <si>
    <t>رنين طري</t>
  </si>
  <si>
    <t>لارا الحلو</t>
  </si>
  <si>
    <t>ليال ابراهيم</t>
  </si>
  <si>
    <t>قصي طرابيه</t>
  </si>
  <si>
    <t>سليمان الشوفي</t>
  </si>
  <si>
    <t>رجاء خلف</t>
  </si>
  <si>
    <t>ماري مبارك</t>
  </si>
  <si>
    <t>نور الهدى معاني</t>
  </si>
  <si>
    <t>علا حورانيه</t>
  </si>
  <si>
    <t>بتول الخطيب</t>
  </si>
  <si>
    <t>محمد جلال</t>
  </si>
  <si>
    <t>منال الشعار</t>
  </si>
  <si>
    <t>كريستل نونه</t>
  </si>
  <si>
    <t>وئام عروق</t>
  </si>
  <si>
    <t>وئام عرموش</t>
  </si>
  <si>
    <t>ايمان الفرخ</t>
  </si>
  <si>
    <t>رونزا قسام</t>
  </si>
  <si>
    <t>رامه سيف الدين</t>
  </si>
  <si>
    <t>زين عثمان</t>
  </si>
  <si>
    <t>انوار خشيفه</t>
  </si>
  <si>
    <t>ليلاس قاعاتي</t>
  </si>
  <si>
    <t>رهف موسى</t>
  </si>
  <si>
    <t>يمنى خادم السروجي</t>
  </si>
  <si>
    <t>راما بشناق</t>
  </si>
  <si>
    <t>محمد الخضري</t>
  </si>
  <si>
    <t>سيدو</t>
  </si>
  <si>
    <t>وعد حمود</t>
  </si>
  <si>
    <t>مي نهري</t>
  </si>
  <si>
    <t>لانا الجنيات</t>
  </si>
  <si>
    <t>نبال القطيش</t>
  </si>
  <si>
    <t>اماني ادلبي</t>
  </si>
  <si>
    <t>زهراء روماني</t>
  </si>
  <si>
    <t>جوليا تسابحجي</t>
  </si>
  <si>
    <t>ابي</t>
  </si>
  <si>
    <t>هديل ابو راس</t>
  </si>
  <si>
    <t>روعه ثابت</t>
  </si>
  <si>
    <t>محمد لطفي</t>
  </si>
  <si>
    <t>لين يوسف</t>
  </si>
  <si>
    <t>رابيا</t>
  </si>
  <si>
    <t>حمين</t>
  </si>
  <si>
    <t>مضر النهار</t>
  </si>
  <si>
    <t>عبد الاله</t>
  </si>
  <si>
    <t>عبد الحميد محمد</t>
  </si>
  <si>
    <t>محمد صهيب الصلخدي</t>
  </si>
  <si>
    <t>حسن درويش</t>
  </si>
  <si>
    <t>بدور السوسي</t>
  </si>
  <si>
    <t>ديانا شبابيبي</t>
  </si>
  <si>
    <t>شام بلان</t>
  </si>
  <si>
    <t>دانيا دكاك</t>
  </si>
  <si>
    <t>نور العدس</t>
  </si>
  <si>
    <t>ساره فضه</t>
  </si>
  <si>
    <t>خديجه باكير</t>
  </si>
  <si>
    <t>رؤى دبور</t>
  </si>
  <si>
    <t>محمد العساوده</t>
  </si>
  <si>
    <t>حسان حامده</t>
  </si>
  <si>
    <t>هديل القطريب</t>
  </si>
  <si>
    <t>شاه</t>
  </si>
  <si>
    <t>كفر عقيد</t>
  </si>
  <si>
    <t>علي سليمان</t>
  </si>
  <si>
    <t>لارا البشير</t>
  </si>
  <si>
    <t>كرم غانم</t>
  </si>
  <si>
    <t>مادلين الشوفي</t>
  </si>
  <si>
    <t>اربد</t>
  </si>
  <si>
    <t>سوار النجم</t>
  </si>
  <si>
    <t>رامونا بغدان</t>
  </si>
  <si>
    <t>انتصار عطيه</t>
  </si>
  <si>
    <t>بيلسان عجاوي</t>
  </si>
  <si>
    <t>ميسون علي</t>
  </si>
  <si>
    <t>ايباء حسن</t>
  </si>
  <si>
    <t>مروه احمد</t>
  </si>
  <si>
    <t>راميا الصوري</t>
  </si>
  <si>
    <t>غفران علاء الدين</t>
  </si>
  <si>
    <t>بيان اجنيد</t>
  </si>
  <si>
    <t>رغد الحمراوي</t>
  </si>
  <si>
    <t>شاديا السرداح</t>
  </si>
  <si>
    <t>رزان قنيزح</t>
  </si>
  <si>
    <t>جبور</t>
  </si>
  <si>
    <t>بديع حبيب</t>
  </si>
  <si>
    <t>محمد يزن الدردري</t>
  </si>
  <si>
    <t>علي حسون</t>
  </si>
  <si>
    <t>ماجد الحاحي</t>
  </si>
  <si>
    <t>رضوان ضاهر</t>
  </si>
  <si>
    <t>يزن البنا</t>
  </si>
  <si>
    <t>نسرين عز الدين العقباني</t>
  </si>
  <si>
    <t>نور مونس رضوان</t>
  </si>
  <si>
    <t>نغم السمان</t>
  </si>
  <si>
    <t>نور الدرويش</t>
  </si>
  <si>
    <t>رهام المحمد</t>
  </si>
  <si>
    <t>لجين المحمد</t>
  </si>
  <si>
    <t>ديما سلعت العقباني</t>
  </si>
  <si>
    <t>وائيل</t>
  </si>
  <si>
    <t>ميس الريم شحرور</t>
  </si>
  <si>
    <t>ربا باشا</t>
  </si>
  <si>
    <t>هديل محمد</t>
  </si>
  <si>
    <t>عايده قرحيلي</t>
  </si>
  <si>
    <t>قنينص</t>
  </si>
  <si>
    <t>منار مياسه</t>
  </si>
  <si>
    <t>لينا حمامه</t>
  </si>
  <si>
    <t>دارين عيوش</t>
  </si>
  <si>
    <t>نور عبد الله</t>
  </si>
  <si>
    <t>نجاح الشلح</t>
  </si>
  <si>
    <t>لينا نموزي</t>
  </si>
  <si>
    <t>الاء حجي عبد</t>
  </si>
  <si>
    <t>محمد ربيع</t>
  </si>
  <si>
    <t>وفاء عنبرجي</t>
  </si>
  <si>
    <t>نورهان حبورشيد</t>
  </si>
  <si>
    <t>نور الشرقي</t>
  </si>
  <si>
    <t>ثريا محمد</t>
  </si>
  <si>
    <t>مروى ابراهيم</t>
  </si>
  <si>
    <t>رشا جوهره</t>
  </si>
  <si>
    <t>نور جوخدار</t>
  </si>
  <si>
    <t>لينا فرح</t>
  </si>
  <si>
    <t>سماهر فياض</t>
  </si>
  <si>
    <t>بسيم</t>
  </si>
  <si>
    <t>مريم بلول</t>
  </si>
  <si>
    <t>فاطمه العلي</t>
  </si>
  <si>
    <t>اسراء فروخ</t>
  </si>
  <si>
    <t>ميرفت الرحال</t>
  </si>
  <si>
    <t>عقله</t>
  </si>
  <si>
    <t>نور الديري</t>
  </si>
  <si>
    <t>سهام العقايله</t>
  </si>
  <si>
    <t>طرفه فاتح</t>
  </si>
  <si>
    <t>ربى الصوص</t>
  </si>
  <si>
    <t>نور العيطه</t>
  </si>
  <si>
    <t>نور شام عبد الرحمن</t>
  </si>
  <si>
    <t>وداد شيخ جبر</t>
  </si>
  <si>
    <t>حنان عاتكه</t>
  </si>
  <si>
    <t>الاء القصار</t>
  </si>
  <si>
    <t>فرح عطفه</t>
  </si>
  <si>
    <t>محمد امير</t>
  </si>
  <si>
    <t>هديل روميه</t>
  </si>
  <si>
    <t>نسرين الخوام</t>
  </si>
  <si>
    <t>رنيم صندوق</t>
  </si>
  <si>
    <t>احلام حمدوني</t>
  </si>
  <si>
    <t>المى حيدر</t>
  </si>
  <si>
    <t>صفا حسب الله</t>
  </si>
  <si>
    <t>لينا الدبس</t>
  </si>
  <si>
    <t>نغم عليا</t>
  </si>
  <si>
    <t>شحيده</t>
  </si>
  <si>
    <t>هديل البرجس</t>
  </si>
  <si>
    <t>هلا سرور</t>
  </si>
  <si>
    <t>رائده الشمالي</t>
  </si>
  <si>
    <t>هناء حماده</t>
  </si>
  <si>
    <t>ميرنا النفوري</t>
  </si>
  <si>
    <t>نور عبيد</t>
  </si>
  <si>
    <t>رمزي</t>
  </si>
  <si>
    <t>بيان شمعه</t>
  </si>
  <si>
    <t>سانتا ثابت</t>
  </si>
  <si>
    <t>فرح درويش</t>
  </si>
  <si>
    <t>لما خليل</t>
  </si>
  <si>
    <t>فدوى طوقان</t>
  </si>
  <si>
    <t>غصون درويش</t>
  </si>
  <si>
    <t>عميد</t>
  </si>
  <si>
    <t>رهف ايوب</t>
  </si>
  <si>
    <t>المعبدة</t>
  </si>
  <si>
    <t>عماد خداج</t>
  </si>
  <si>
    <t>ربيع اسماعيل</t>
  </si>
  <si>
    <t>سامر الشرع</t>
  </si>
  <si>
    <t>مجد مسلم</t>
  </si>
  <si>
    <t>جعفر عيد</t>
  </si>
  <si>
    <t>حسام مرهج</t>
  </si>
  <si>
    <t>جلال داؤد</t>
  </si>
  <si>
    <t>دريد حسون</t>
  </si>
  <si>
    <t>موسى طالب</t>
  </si>
  <si>
    <t>محمد باقر</t>
  </si>
  <si>
    <t>محمد يامن اسماعيل</t>
  </si>
  <si>
    <t>كرم محفوض</t>
  </si>
  <si>
    <t>تاج الدين</t>
  </si>
  <si>
    <t>مجد مشرقي</t>
  </si>
  <si>
    <t>قبس الجمعات</t>
  </si>
  <si>
    <t>مايا الهاشمي</t>
  </si>
  <si>
    <t>محمود المنصور</t>
  </si>
  <si>
    <t>وسيم طعمه</t>
  </si>
  <si>
    <t>عبد الله الحنش</t>
  </si>
  <si>
    <t>خليل بشبش</t>
  </si>
  <si>
    <t>عامر بركيل</t>
  </si>
  <si>
    <t>قصي التل</t>
  </si>
  <si>
    <t>كمال الدين</t>
  </si>
  <si>
    <t>فراس ريمان</t>
  </si>
  <si>
    <t>تامر دبور</t>
  </si>
  <si>
    <t>وهيب</t>
  </si>
  <si>
    <t>قتيبه عاشور</t>
  </si>
  <si>
    <t>حسن فخور</t>
  </si>
  <si>
    <t>ملاذ سليمان</t>
  </si>
  <si>
    <t>وائل عباس</t>
  </si>
  <si>
    <t>التريمسه</t>
  </si>
  <si>
    <t>كافيه</t>
  </si>
  <si>
    <t>غنوة علان</t>
  </si>
  <si>
    <t>يعقوب</t>
  </si>
  <si>
    <t>وعد شعراني</t>
  </si>
  <si>
    <t>ميلاد شحاده</t>
  </si>
  <si>
    <t>عبد المسيح</t>
  </si>
  <si>
    <t>لينه عليشة</t>
  </si>
  <si>
    <t>خدوج</t>
  </si>
  <si>
    <t>صهيب ابراهيم</t>
  </si>
  <si>
    <t>سعدية</t>
  </si>
  <si>
    <t>تيرمعلة</t>
  </si>
  <si>
    <t>أحمد شهير</t>
  </si>
  <si>
    <t>محمد شيخ تراب</t>
  </si>
  <si>
    <t>نايف النواد</t>
  </si>
  <si>
    <t>تركية</t>
  </si>
  <si>
    <t>البوتة</t>
  </si>
  <si>
    <t>الاء الربيعي</t>
  </si>
  <si>
    <t>س4</t>
  </si>
  <si>
    <t>سامية</t>
  </si>
  <si>
    <t>احلام حسين</t>
  </si>
  <si>
    <t>ندى يوسف</t>
  </si>
  <si>
    <t>راما الجليلاتي</t>
  </si>
  <si>
    <t>رولا حلاق</t>
  </si>
  <si>
    <t>مها عاصي</t>
  </si>
  <si>
    <t>شمس الدين شمس الدين</t>
  </si>
  <si>
    <t>ناره محمد</t>
  </si>
  <si>
    <t>حازم كليب</t>
  </si>
  <si>
    <t>حوريه</t>
  </si>
  <si>
    <t>رزان محمود الحسين</t>
  </si>
  <si>
    <t>بشرى العاني</t>
  </si>
  <si>
    <t>امل الحاصباني</t>
  </si>
  <si>
    <t>عزالدين</t>
  </si>
  <si>
    <t>مروى خضور</t>
  </si>
  <si>
    <t>رنين نجم</t>
  </si>
  <si>
    <t>راما جحا</t>
  </si>
  <si>
    <t>غزل الحداد</t>
  </si>
  <si>
    <t>جويل ميدع</t>
  </si>
  <si>
    <t>مروه يوسف</t>
  </si>
  <si>
    <t>ايات زين الدين</t>
  </si>
  <si>
    <t>رهام العلام</t>
  </si>
  <si>
    <t>فاطمه علام</t>
  </si>
  <si>
    <t>لبنه سليمان</t>
  </si>
  <si>
    <t>بشرى ايوبي</t>
  </si>
  <si>
    <t>دانا اللحام</t>
  </si>
  <si>
    <t>سندريلا البلعه</t>
  </si>
  <si>
    <t>امجد محاسن</t>
  </si>
  <si>
    <t>مدينه</t>
  </si>
  <si>
    <t>يمان الحاج حسين</t>
  </si>
  <si>
    <t>ساندي علي</t>
  </si>
  <si>
    <t>مرح عمران</t>
  </si>
  <si>
    <t>سميح فخري</t>
  </si>
  <si>
    <t>علياء زكريا</t>
  </si>
  <si>
    <t>نورا العباس</t>
  </si>
  <si>
    <t>نور محمود</t>
  </si>
  <si>
    <t>نورا حسن</t>
  </si>
  <si>
    <t>يارا الحلبي</t>
  </si>
  <si>
    <t>راميا</t>
  </si>
  <si>
    <t>نور درويش</t>
  </si>
  <si>
    <t>راما شعبان</t>
  </si>
  <si>
    <t>محمد نادر</t>
  </si>
  <si>
    <t>روان ناشوق</t>
  </si>
  <si>
    <t>ميسون شريط</t>
  </si>
  <si>
    <t>نيرمين لحام</t>
  </si>
  <si>
    <t>الاء محمود</t>
  </si>
  <si>
    <t>عزو طحيشان</t>
  </si>
  <si>
    <t>ساره الصباغ</t>
  </si>
  <si>
    <t>توفيق ابو شاش</t>
  </si>
  <si>
    <t>احمد مزاحم</t>
  </si>
  <si>
    <t>رهام ديوب</t>
  </si>
  <si>
    <t>علي ملحم</t>
  </si>
  <si>
    <t>راما خطاب</t>
  </si>
  <si>
    <t>كرم الله سويد</t>
  </si>
  <si>
    <t>هلا عيسى</t>
  </si>
  <si>
    <t>محمد الباخوخ</t>
  </si>
  <si>
    <t>علاء الدين القابوني</t>
  </si>
  <si>
    <t>منال الزراد</t>
  </si>
  <si>
    <t>نيرمين دراج</t>
  </si>
  <si>
    <t>فاضل</t>
  </si>
  <si>
    <t>جبل الشيخ</t>
  </si>
  <si>
    <t>نتالي صبيح</t>
  </si>
  <si>
    <t>الزهراء دادش</t>
  </si>
  <si>
    <t>يزن خضور</t>
  </si>
  <si>
    <t>بتول الحريري</t>
  </si>
  <si>
    <t>ربيع كساب</t>
  </si>
  <si>
    <t>خديجه سردار</t>
  </si>
  <si>
    <t>زين موسى</t>
  </si>
  <si>
    <t>راما جمعه</t>
  </si>
  <si>
    <t>بتول مصطفى</t>
  </si>
  <si>
    <t>لميس عبيد</t>
  </si>
  <si>
    <t>فاطمه هاشم</t>
  </si>
  <si>
    <t>ابراهيم عازر</t>
  </si>
  <si>
    <t>روان كمون</t>
  </si>
  <si>
    <t>احمد درويش</t>
  </si>
  <si>
    <t>ملك غزال</t>
  </si>
  <si>
    <t>هزار مرعي</t>
  </si>
  <si>
    <t>فيحاء عاصي</t>
  </si>
  <si>
    <t>سماح الجمال</t>
  </si>
  <si>
    <t>منار محرز</t>
  </si>
  <si>
    <t>هديل جريدي</t>
  </si>
  <si>
    <t>حلا صارم</t>
  </si>
  <si>
    <t>هبه فياض</t>
  </si>
  <si>
    <t>اصاله سلمان</t>
  </si>
  <si>
    <t>مؤمنه العلي</t>
  </si>
  <si>
    <t>مرام نويدر</t>
  </si>
  <si>
    <t>حنين حاج حسين</t>
  </si>
  <si>
    <t>نور شيرازي</t>
  </si>
  <si>
    <t>يارا عمران</t>
  </si>
  <si>
    <t>ميرا نوفل</t>
  </si>
  <si>
    <t>هيا مللي</t>
  </si>
  <si>
    <t>فضلون</t>
  </si>
  <si>
    <t>نور زيتون</t>
  </si>
  <si>
    <t>رهام هلال</t>
  </si>
  <si>
    <t>ندى صيبعه</t>
  </si>
  <si>
    <t>كارولين النجار</t>
  </si>
  <si>
    <t>هدى الجنيد السليمان</t>
  </si>
  <si>
    <t>جنيد</t>
  </si>
  <si>
    <t>فادي العيسى</t>
  </si>
  <si>
    <t>سويدية كبيرة</t>
  </si>
  <si>
    <t>عبد العزيز حبال</t>
  </si>
  <si>
    <t>غدير القابقلي</t>
  </si>
  <si>
    <t>نهيله</t>
  </si>
  <si>
    <t>محمود المرعي</t>
  </si>
  <si>
    <t>غدير سليمان</t>
  </si>
  <si>
    <t>انتباه</t>
  </si>
  <si>
    <t xml:space="preserve">هدى </t>
  </si>
  <si>
    <t>ايمان سرحان</t>
  </si>
  <si>
    <t>يسره فندي</t>
  </si>
  <si>
    <t xml:space="preserve"> المالكيه</t>
  </si>
  <si>
    <t>أيمن مرعي</t>
  </si>
  <si>
    <t>مريم عجاج</t>
  </si>
  <si>
    <t xml:space="preserve"> عرنه</t>
  </si>
  <si>
    <t>عفيفه سركيس</t>
  </si>
  <si>
    <t xml:space="preserve">سارة  خدام </t>
  </si>
  <si>
    <t>حفيظه الخياط</t>
  </si>
  <si>
    <t xml:space="preserve">عاملر  رافع </t>
  </si>
  <si>
    <t>مي صبري</t>
  </si>
  <si>
    <t xml:space="preserve">انيسه </t>
  </si>
  <si>
    <t xml:space="preserve"> شهبا</t>
  </si>
  <si>
    <t>غزاله الابراهيم</t>
  </si>
  <si>
    <t xml:space="preserve"> ربعو</t>
  </si>
  <si>
    <t>صبحة</t>
  </si>
  <si>
    <t>حنان الكوجك</t>
  </si>
  <si>
    <t>امنه خليل</t>
  </si>
  <si>
    <t>سليمه المهنا</t>
  </si>
  <si>
    <t>سحر عمران</t>
  </si>
  <si>
    <t>منيره رزق</t>
  </si>
  <si>
    <t xml:space="preserve"> معرة صيدنايا</t>
  </si>
  <si>
    <t>جوهينة</t>
  </si>
  <si>
    <t>أحمد البلال</t>
  </si>
  <si>
    <t xml:space="preserve">كرديه </t>
  </si>
  <si>
    <t xml:space="preserve"> جبله الجامع</t>
  </si>
  <si>
    <t>أسامه أسعد</t>
  </si>
  <si>
    <t>هند أسعد</t>
  </si>
  <si>
    <t>منيعة</t>
  </si>
  <si>
    <t>الاء زبدية</t>
  </si>
  <si>
    <t>علبد الحميد</t>
  </si>
  <si>
    <t>عنايت ليموني</t>
  </si>
  <si>
    <t>حمره الحمدان</t>
  </si>
  <si>
    <t xml:space="preserve"> موحسن</t>
  </si>
  <si>
    <t>أمل عبدالله</t>
  </si>
  <si>
    <t xml:space="preserve">بندريه </t>
  </si>
  <si>
    <t xml:space="preserve">رجاء </t>
  </si>
  <si>
    <t>ساميه ميهوب</t>
  </si>
  <si>
    <t>بهاءالدين</t>
  </si>
  <si>
    <t>فوز البشير</t>
  </si>
  <si>
    <t xml:space="preserve">كليمه </t>
  </si>
  <si>
    <t xml:space="preserve"> اليرموك</t>
  </si>
  <si>
    <t>سميحه ابومغضب</t>
  </si>
  <si>
    <t>دعد شميش</t>
  </si>
  <si>
    <t xml:space="preserve">عتوك </t>
  </si>
  <si>
    <t>شهيره ضاهر</t>
  </si>
  <si>
    <t>رغد  الحفارالحبال</t>
  </si>
  <si>
    <t xml:space="preserve">كلود </t>
  </si>
  <si>
    <t xml:space="preserve">انصاف  </t>
  </si>
  <si>
    <t xml:space="preserve">الشارقة </t>
  </si>
  <si>
    <t xml:space="preserve">راس العين </t>
  </si>
  <si>
    <t xml:space="preserve">بهيه </t>
  </si>
  <si>
    <t xml:space="preserve"> مشفى درعا</t>
  </si>
  <si>
    <t>انصاف الحسين</t>
  </si>
  <si>
    <t>مريم قشوم</t>
  </si>
  <si>
    <t>مكيه الشيخ</t>
  </si>
  <si>
    <t xml:space="preserve"> نبل</t>
  </si>
  <si>
    <t xml:space="preserve">قمر </t>
  </si>
  <si>
    <t xml:space="preserve"> القرداحه</t>
  </si>
  <si>
    <t>علاء  الشامي</t>
  </si>
  <si>
    <t>مؤمنة</t>
  </si>
  <si>
    <t>تمينة</t>
  </si>
  <si>
    <t>سعاد هلال</t>
  </si>
  <si>
    <t>فاديا العبيد</t>
  </si>
  <si>
    <t>هند العبد الله</t>
  </si>
  <si>
    <t xml:space="preserve">دلال </t>
  </si>
  <si>
    <t>عفرة الحمود البشير</t>
  </si>
  <si>
    <t xml:space="preserve"> محيميدة</t>
  </si>
  <si>
    <t>لورنس ابوعلي</t>
  </si>
  <si>
    <t>خهدى</t>
  </si>
  <si>
    <t>عفت الشلبي</t>
  </si>
  <si>
    <t xml:space="preserve"> الكويت</t>
  </si>
  <si>
    <t>سناء الاحمر</t>
  </si>
  <si>
    <t>مالك  عليا</t>
  </si>
  <si>
    <t>مسيره عليا</t>
  </si>
  <si>
    <t xml:space="preserve"> تلدره</t>
  </si>
  <si>
    <t xml:space="preserve"> تلسكين</t>
  </si>
  <si>
    <t>فطيم حميدي</t>
  </si>
  <si>
    <t xml:space="preserve"> محمبل</t>
  </si>
  <si>
    <t>فتاة عاقل</t>
  </si>
  <si>
    <t>جميله محمود</t>
  </si>
  <si>
    <t xml:space="preserve"> جباب</t>
  </si>
  <si>
    <t xml:space="preserve">رئيفه </t>
  </si>
  <si>
    <t>وداد رحمة</t>
  </si>
  <si>
    <t xml:space="preserve">كفر بطنا </t>
  </si>
  <si>
    <t>حيدر زهرة</t>
  </si>
  <si>
    <t>إباء صالح</t>
  </si>
  <si>
    <t>جهيدا مكنا</t>
  </si>
  <si>
    <t xml:space="preserve"> الرقمة</t>
  </si>
  <si>
    <t>مريم معاد</t>
  </si>
  <si>
    <t>هبه الله سعد</t>
  </si>
  <si>
    <t>صالح  النهار</t>
  </si>
  <si>
    <t xml:space="preserve">بيهم </t>
  </si>
  <si>
    <t>ثروت دبور</t>
  </si>
  <si>
    <t>حنان غيث</t>
  </si>
  <si>
    <t>سهام العين</t>
  </si>
  <si>
    <t>مارلين تخته جيان</t>
  </si>
  <si>
    <t>فاديا حمدي</t>
  </si>
  <si>
    <t xml:space="preserve">اسما الصالح </t>
  </si>
  <si>
    <t>ثنيه العبدون</t>
  </si>
  <si>
    <t>شهيره هزيم</t>
  </si>
  <si>
    <t>هاجر الطحان</t>
  </si>
  <si>
    <t xml:space="preserve"> بيت اره</t>
  </si>
  <si>
    <t>نعيمه نخله</t>
  </si>
  <si>
    <t>منى  عباس</t>
  </si>
  <si>
    <t>مريم هزيم</t>
  </si>
  <si>
    <t>وسيم السخلة</t>
  </si>
  <si>
    <t>اماني  كرو</t>
  </si>
  <si>
    <t xml:space="preserve">بشيرة </t>
  </si>
  <si>
    <t xml:space="preserve"> عدرا</t>
  </si>
  <si>
    <t>حياة ميا</t>
  </si>
  <si>
    <t xml:space="preserve">ثناء </t>
  </si>
  <si>
    <t xml:space="preserve">محمد حسان </t>
  </si>
  <si>
    <t>روشان  بيان</t>
  </si>
  <si>
    <t>فائدة</t>
  </si>
  <si>
    <t>احمد حسان</t>
  </si>
  <si>
    <t>سبأ سليمان</t>
  </si>
  <si>
    <t>مانويلا الحكيم</t>
  </si>
  <si>
    <t>خديجة بسيكي</t>
  </si>
  <si>
    <t>فاطمه غدير</t>
  </si>
  <si>
    <t>عبد الهادي  حناوي</t>
  </si>
  <si>
    <t xml:space="preserve">عدويه </t>
  </si>
  <si>
    <t>لينه شفيع</t>
  </si>
  <si>
    <t>محمد أديب</t>
  </si>
  <si>
    <t xml:space="preserve">عبيده </t>
  </si>
  <si>
    <t>امل المشرقي</t>
  </si>
  <si>
    <t>نغم صالحة</t>
  </si>
  <si>
    <t>يامن قيروط</t>
  </si>
  <si>
    <t>فلك قيروط</t>
  </si>
  <si>
    <t xml:space="preserve"> محكان</t>
  </si>
  <si>
    <t>آلاء الكردي</t>
  </si>
  <si>
    <t>منى دياب</t>
  </si>
  <si>
    <t>فهيدة</t>
  </si>
  <si>
    <t>نوره عوض</t>
  </si>
  <si>
    <t>سلما حمزه</t>
  </si>
  <si>
    <t xml:space="preserve"> حرستا البصل</t>
  </si>
  <si>
    <t xml:space="preserve">أمل </t>
  </si>
  <si>
    <t>خولة المغربي</t>
  </si>
  <si>
    <t>امل علمي</t>
  </si>
  <si>
    <t>ديما ابو فخر</t>
  </si>
  <si>
    <t>سلوى القاسم</t>
  </si>
  <si>
    <t>مياسه الشوفي</t>
  </si>
  <si>
    <t xml:space="preserve">ملك </t>
  </si>
  <si>
    <t>ريم  فرهود</t>
  </si>
  <si>
    <t>زينب سالم</t>
  </si>
  <si>
    <t>أهداب علان</t>
  </si>
  <si>
    <t>ايمان دنف</t>
  </si>
  <si>
    <t>شروق ملاانت</t>
  </si>
  <si>
    <t>رغده خربوطلي</t>
  </si>
  <si>
    <t xml:space="preserve"> نوله</t>
  </si>
  <si>
    <t>ازدهار دياب</t>
  </si>
  <si>
    <t>هند استنبولي</t>
  </si>
  <si>
    <t>حاجه غرور</t>
  </si>
  <si>
    <t>ماسة خربوط</t>
  </si>
  <si>
    <t>أسد</t>
  </si>
  <si>
    <t>فيروز بشاره</t>
  </si>
  <si>
    <t>رغداء الرز</t>
  </si>
  <si>
    <t>ندى خطاب</t>
  </si>
  <si>
    <t>هناء بنانه</t>
  </si>
  <si>
    <t xml:space="preserve"> الحسكه</t>
  </si>
  <si>
    <t>محمد  محفوض</t>
  </si>
  <si>
    <t>وردة آسعد</t>
  </si>
  <si>
    <t xml:space="preserve">بوران </t>
  </si>
  <si>
    <t>مروه دبوره</t>
  </si>
  <si>
    <t>عائده كشكه</t>
  </si>
  <si>
    <t>نعيمه رستم</t>
  </si>
  <si>
    <t xml:space="preserve"> جبيتا</t>
  </si>
  <si>
    <t>امال ابوحمره</t>
  </si>
  <si>
    <t xml:space="preserve"> لاهثه</t>
  </si>
  <si>
    <t xml:space="preserve">فاطمة </t>
  </si>
  <si>
    <t>نبيله الجرش</t>
  </si>
  <si>
    <t>فاطمه صالح</t>
  </si>
  <si>
    <t xml:space="preserve">وصفيه </t>
  </si>
  <si>
    <t xml:space="preserve">انعام </t>
  </si>
  <si>
    <t>ميسون حداد</t>
  </si>
  <si>
    <t>أحمد راتب</t>
  </si>
  <si>
    <t>أماني الشعار</t>
  </si>
  <si>
    <t xml:space="preserve">اروى سعد الدين </t>
  </si>
  <si>
    <t>سميه لطفي</t>
  </si>
  <si>
    <t>رويده عازر</t>
  </si>
  <si>
    <t xml:space="preserve"> حينه</t>
  </si>
  <si>
    <t>فاطمة سلمان</t>
  </si>
  <si>
    <t xml:space="preserve"> الكسوة</t>
  </si>
  <si>
    <t>وضحة النوري</t>
  </si>
  <si>
    <t xml:space="preserve"> الحارة</t>
  </si>
  <si>
    <t>آصف سلامه بطحيش</t>
  </si>
  <si>
    <t xml:space="preserve">عبد الحميد </t>
  </si>
  <si>
    <t>وفاء ناصر</t>
  </si>
  <si>
    <t>آلاء الحلبي</t>
  </si>
  <si>
    <t xml:space="preserve">ملكه </t>
  </si>
  <si>
    <t>انطوانيت جزارة</t>
  </si>
  <si>
    <t xml:space="preserve">كلوديت </t>
  </si>
  <si>
    <t>عيده الابراهيم</t>
  </si>
  <si>
    <t xml:space="preserve">يسرى </t>
  </si>
  <si>
    <t>مريم زليطه</t>
  </si>
  <si>
    <t>سميره نوح</t>
  </si>
  <si>
    <t>خلود رياض</t>
  </si>
  <si>
    <t xml:space="preserve"> الزامليه</t>
  </si>
  <si>
    <t>رمزا معلولي</t>
  </si>
  <si>
    <t xml:space="preserve"> قلايع</t>
  </si>
  <si>
    <t>جورجيت فخور</t>
  </si>
  <si>
    <t>هاله اللحام</t>
  </si>
  <si>
    <t>غاده الجركس</t>
  </si>
  <si>
    <t>مؤمنه المعدنلي</t>
  </si>
  <si>
    <t xml:space="preserve"> حرستا</t>
  </si>
  <si>
    <t>دينا  رمضان</t>
  </si>
  <si>
    <t>ماري دبسيه</t>
  </si>
  <si>
    <t>ملكي صالح</t>
  </si>
  <si>
    <t xml:space="preserve"> دوير بعبدا</t>
  </si>
  <si>
    <t>مريم مخول</t>
  </si>
  <si>
    <t xml:space="preserve"> بيروت</t>
  </si>
  <si>
    <t>رحاب بلال</t>
  </si>
  <si>
    <t>فريال حسن</t>
  </si>
  <si>
    <t>ماجده البيطار</t>
  </si>
  <si>
    <t>سمر حداد</t>
  </si>
  <si>
    <t xml:space="preserve">مياده </t>
  </si>
  <si>
    <t xml:space="preserve"> منين</t>
  </si>
  <si>
    <t>ايمان تلفيتي</t>
  </si>
  <si>
    <t>ساره  جبر</t>
  </si>
  <si>
    <t xml:space="preserve">رفيقه </t>
  </si>
  <si>
    <t xml:space="preserve">فريال </t>
  </si>
  <si>
    <t xml:space="preserve">سارة  سلمان </t>
  </si>
  <si>
    <t>رؤى تامر</t>
  </si>
  <si>
    <t>مها السليمان الحموي</t>
  </si>
  <si>
    <t xml:space="preserve">إيمان </t>
  </si>
  <si>
    <t>نهله منعم</t>
  </si>
  <si>
    <t>صبا عز الدين العقباني</t>
  </si>
  <si>
    <t>رغوم عز الدين</t>
  </si>
  <si>
    <t xml:space="preserve"> كفتين</t>
  </si>
  <si>
    <t>امل حبال</t>
  </si>
  <si>
    <t xml:space="preserve"> جده</t>
  </si>
  <si>
    <t>هونيده قزموز</t>
  </si>
  <si>
    <t xml:space="preserve"> بيت سحم</t>
  </si>
  <si>
    <t xml:space="preserve"> دير البخت</t>
  </si>
  <si>
    <t xml:space="preserve">سلوى </t>
  </si>
  <si>
    <t>مها المسوتي</t>
  </si>
  <si>
    <t>فكتوريا المفعلاني</t>
  </si>
  <si>
    <t>فاطمة صندوق</t>
  </si>
  <si>
    <t>فايزة زينب</t>
  </si>
  <si>
    <t>أنيسه غباره</t>
  </si>
  <si>
    <t xml:space="preserve"> بقين</t>
  </si>
  <si>
    <t>فرح زودة</t>
  </si>
  <si>
    <t>سحر ابراهيم</t>
  </si>
  <si>
    <t xml:space="preserve">عزيزه </t>
  </si>
  <si>
    <t xml:space="preserve"> الشاميه</t>
  </si>
  <si>
    <t>جنان الفتيح</t>
  </si>
  <si>
    <t>حليمة جمعة</t>
  </si>
  <si>
    <t>ماسة جبري</t>
  </si>
  <si>
    <t>سمر الحلاق</t>
  </si>
  <si>
    <t xml:space="preserve">فطمه </t>
  </si>
  <si>
    <t xml:space="preserve">وفاء </t>
  </si>
  <si>
    <t>لينا العجه</t>
  </si>
  <si>
    <t>غاليه الحسيني</t>
  </si>
  <si>
    <t xml:space="preserve"> دبي</t>
  </si>
  <si>
    <t>مروة رحال</t>
  </si>
  <si>
    <t>رابعة الكوسى</t>
  </si>
  <si>
    <t>ملك عبيدالوكاع</t>
  </si>
  <si>
    <t xml:space="preserve">قرطبه </t>
  </si>
  <si>
    <t>رجاء الموصلي</t>
  </si>
  <si>
    <t xml:space="preserve"> جيرود</t>
  </si>
  <si>
    <t>شيراز يعقوب</t>
  </si>
  <si>
    <t>وفاء ابراهيم</t>
  </si>
  <si>
    <t xml:space="preserve">خلود </t>
  </si>
  <si>
    <t>نسرين عمران</t>
  </si>
  <si>
    <t>بدر النعام عمر</t>
  </si>
  <si>
    <t xml:space="preserve"> رنكوس</t>
  </si>
  <si>
    <t xml:space="preserve">فاتن </t>
  </si>
  <si>
    <t>هاجر زينو</t>
  </si>
  <si>
    <t xml:space="preserve"> حزه</t>
  </si>
  <si>
    <t>نور هزيمة</t>
  </si>
  <si>
    <t>اميرة شيخاني</t>
  </si>
  <si>
    <t xml:space="preserve">عبدلله </t>
  </si>
  <si>
    <t>هبه الله حسين</t>
  </si>
  <si>
    <t xml:space="preserve">تماضر </t>
  </si>
  <si>
    <t>هبة زين العابدين</t>
  </si>
  <si>
    <t>اميمه ابو زيدان</t>
  </si>
  <si>
    <t>غاده ابو شناق</t>
  </si>
  <si>
    <t>خديجه قبارص</t>
  </si>
  <si>
    <t xml:space="preserve">نرمين </t>
  </si>
  <si>
    <t>ناريماس صبح</t>
  </si>
  <si>
    <t xml:space="preserve"> الصفاء</t>
  </si>
  <si>
    <t>أيمن</t>
  </si>
  <si>
    <t>منى المعلولي</t>
  </si>
  <si>
    <t xml:space="preserve"> عربين</t>
  </si>
  <si>
    <t>سناء فاعور</t>
  </si>
  <si>
    <t>سهيلا الشيخ</t>
  </si>
  <si>
    <t>خديجه الارنؤطي</t>
  </si>
  <si>
    <t>ندى مزاحم</t>
  </si>
  <si>
    <t xml:space="preserve"> دويركه</t>
  </si>
  <si>
    <t xml:space="preserve">افين  محمد </t>
  </si>
  <si>
    <t xml:space="preserve">نوري </t>
  </si>
  <si>
    <t xml:space="preserve">قطيرة </t>
  </si>
  <si>
    <t>آلاء المصري</t>
  </si>
  <si>
    <t>ريمان النبكي</t>
  </si>
  <si>
    <t xml:space="preserve">زيده </t>
  </si>
  <si>
    <t xml:space="preserve"> ابو دعمة</t>
  </si>
  <si>
    <t>آمنه اسعد</t>
  </si>
  <si>
    <t>أمنه بري</t>
  </si>
  <si>
    <t>منور عبدو</t>
  </si>
  <si>
    <t>خالده القاضي</t>
  </si>
  <si>
    <t>فاتن القالش</t>
  </si>
  <si>
    <t>وجيها الامير</t>
  </si>
  <si>
    <t>رتيبة</t>
  </si>
  <si>
    <t>إنعام عثمان أسعد</t>
  </si>
  <si>
    <t>رنا ابو شاش</t>
  </si>
  <si>
    <t>صبا يوسف</t>
  </si>
  <si>
    <t>هديه رحيمه</t>
  </si>
  <si>
    <t xml:space="preserve"> عين الفيجه</t>
  </si>
  <si>
    <t xml:space="preserve"> جديده عرطوز</t>
  </si>
  <si>
    <t xml:space="preserve">امينه </t>
  </si>
  <si>
    <t>فاطمه ميا</t>
  </si>
  <si>
    <t>امال عودة</t>
  </si>
  <si>
    <t xml:space="preserve"> المراح</t>
  </si>
  <si>
    <t xml:space="preserve">صفاء </t>
  </si>
  <si>
    <t>فريال جود</t>
  </si>
  <si>
    <t xml:space="preserve"> خان دنون</t>
  </si>
  <si>
    <t>اسية الحاروفي</t>
  </si>
  <si>
    <t>ديانا سلامة</t>
  </si>
  <si>
    <t xml:space="preserve">كازاخستان </t>
  </si>
  <si>
    <t>سوسن بغدان</t>
  </si>
  <si>
    <t>سميره جمعه</t>
  </si>
  <si>
    <t xml:space="preserve"> زبداني</t>
  </si>
  <si>
    <t>آمنه دخل الله</t>
  </si>
  <si>
    <t>رقيه الحموي</t>
  </si>
  <si>
    <t>رباح شعبان</t>
  </si>
  <si>
    <t>عليا قضماني</t>
  </si>
  <si>
    <t>منى الصباغ</t>
  </si>
  <si>
    <t>بدر النعام كيوان</t>
  </si>
  <si>
    <t>فصل داوود</t>
  </si>
  <si>
    <t xml:space="preserve"> المرج</t>
  </si>
  <si>
    <t xml:space="preserve"> ميادين</t>
  </si>
  <si>
    <t xml:space="preserve"> كسوه</t>
  </si>
  <si>
    <t>ريما محمد</t>
  </si>
  <si>
    <t>رغداء محمد</t>
  </si>
  <si>
    <t>خضرة سليمان</t>
  </si>
  <si>
    <t>امل الاحمد</t>
  </si>
  <si>
    <t>سهام عثمان</t>
  </si>
  <si>
    <t>سناء شيخ عيد</t>
  </si>
  <si>
    <t>هنادي الجومان</t>
  </si>
  <si>
    <t>امال الصباغ</t>
  </si>
  <si>
    <t xml:space="preserve"> صميد</t>
  </si>
  <si>
    <t>ناهد طيفور</t>
  </si>
  <si>
    <t>سلام شحادة</t>
  </si>
  <si>
    <t>ماجدة زيادة</t>
  </si>
  <si>
    <t>مفيده الحجار</t>
  </si>
  <si>
    <t>دعاء رمضان</t>
  </si>
  <si>
    <t xml:space="preserve"> سراقب</t>
  </si>
  <si>
    <t>باسمه صافيه</t>
  </si>
  <si>
    <t xml:space="preserve">سعده </t>
  </si>
  <si>
    <t xml:space="preserve"> دروشا</t>
  </si>
  <si>
    <t>عفاف بلان</t>
  </si>
  <si>
    <t xml:space="preserve"> صبوره</t>
  </si>
  <si>
    <t>رغد المحايري</t>
  </si>
  <si>
    <t>شكريه ابو هدير</t>
  </si>
  <si>
    <t xml:space="preserve"> الغارية</t>
  </si>
  <si>
    <t>مها ابو عساف</t>
  </si>
  <si>
    <t xml:space="preserve">ميادة </t>
  </si>
  <si>
    <t>عبد المنعم  الجاسم</t>
  </si>
  <si>
    <t>منبج حلب</t>
  </si>
  <si>
    <t xml:space="preserve">رندة </t>
  </si>
  <si>
    <t>عائشه ياغي</t>
  </si>
  <si>
    <t xml:space="preserve">علا حسن </t>
  </si>
  <si>
    <t>لميس تامر</t>
  </si>
  <si>
    <t>ذوات مسعود</t>
  </si>
  <si>
    <t xml:space="preserve"> سريجس</t>
  </si>
  <si>
    <t>صبرين الحمصي</t>
  </si>
  <si>
    <t>منى حويشان</t>
  </si>
  <si>
    <t>فوزيه العلي</t>
  </si>
  <si>
    <t>سميرة مظيان</t>
  </si>
  <si>
    <t>رماح غانم</t>
  </si>
  <si>
    <t xml:space="preserve"> مفعله</t>
  </si>
  <si>
    <t>عبير صطوف</t>
  </si>
  <si>
    <t xml:space="preserve"> عنبوره</t>
  </si>
  <si>
    <t>كفا الدعفيس</t>
  </si>
  <si>
    <t>فيروز فياض</t>
  </si>
  <si>
    <t>سناء ايوب</t>
  </si>
  <si>
    <t>وفاء حمود</t>
  </si>
  <si>
    <t>ناهد عجلوني</t>
  </si>
  <si>
    <t>الهام فطوم</t>
  </si>
  <si>
    <t xml:space="preserve">مطيعه </t>
  </si>
  <si>
    <t>مجدولين  سليمان</t>
  </si>
  <si>
    <t>مياده ريا</t>
  </si>
  <si>
    <t>اعتدال حسن</t>
  </si>
  <si>
    <t>سهى البارودي</t>
  </si>
  <si>
    <t xml:space="preserve"> اشبيليا اسبانيا</t>
  </si>
  <si>
    <t>محمدخير الحمزه</t>
  </si>
  <si>
    <t>فاطمه الحسن</t>
  </si>
  <si>
    <t xml:space="preserve"> رسم الأخضر</t>
  </si>
  <si>
    <t>أنور</t>
  </si>
  <si>
    <t>لمه المهايني</t>
  </si>
  <si>
    <t>امينه حميدي</t>
  </si>
  <si>
    <t>فاطمة منصور</t>
  </si>
  <si>
    <t>وداد ابراهيم</t>
  </si>
  <si>
    <t>نعيمة</t>
  </si>
  <si>
    <t>بثينه الاطرش</t>
  </si>
  <si>
    <t>مريم المحمدالمعقوري</t>
  </si>
  <si>
    <t xml:space="preserve"> بويضة</t>
  </si>
  <si>
    <t>فاتن زكريا</t>
  </si>
  <si>
    <t>نوال العاصي</t>
  </si>
  <si>
    <t>ميليا حمودي</t>
  </si>
  <si>
    <t>ميرفانا  بوظان</t>
  </si>
  <si>
    <t>نبراس العبيدالذيب</t>
  </si>
  <si>
    <t xml:space="preserve"> البصيره</t>
  </si>
  <si>
    <t xml:space="preserve"> ستمرخو</t>
  </si>
  <si>
    <t>هيام رضوان</t>
  </si>
  <si>
    <t xml:space="preserve"> المعرة</t>
  </si>
  <si>
    <t>هدايه دربل</t>
  </si>
  <si>
    <t>ندى المغيزيل</t>
  </si>
  <si>
    <t>فلك حفني</t>
  </si>
  <si>
    <t>سمر القدورة</t>
  </si>
  <si>
    <t xml:space="preserve"> الدانا</t>
  </si>
  <si>
    <t>ريما دواره</t>
  </si>
  <si>
    <t>منار شلهوب</t>
  </si>
  <si>
    <t>هبه الله العلبي</t>
  </si>
  <si>
    <t>ندى الشليان</t>
  </si>
  <si>
    <t>سهام حسن</t>
  </si>
  <si>
    <t xml:space="preserve"> دير الزور</t>
  </si>
  <si>
    <t>امال ابو سعيد</t>
  </si>
  <si>
    <t>هدى بدرالدين</t>
  </si>
  <si>
    <t>هونيده دهمان</t>
  </si>
  <si>
    <t>منى صالحة</t>
  </si>
  <si>
    <t xml:space="preserve">هند حسن </t>
  </si>
  <si>
    <t>مراكز سلوم</t>
  </si>
  <si>
    <t>احلام مللي</t>
  </si>
  <si>
    <t>سناء الطباع</t>
  </si>
  <si>
    <t>وصال عبدالله</t>
  </si>
  <si>
    <t>ريما عيسى</t>
  </si>
  <si>
    <t xml:space="preserve"> جنين</t>
  </si>
  <si>
    <t>يارا  عطية</t>
  </si>
  <si>
    <t>ميادة</t>
  </si>
  <si>
    <t>محمدعلي</t>
  </si>
  <si>
    <t>امال قطيش</t>
  </si>
  <si>
    <t xml:space="preserve"> الناصريه</t>
  </si>
  <si>
    <t>هدى ابوقوره</t>
  </si>
  <si>
    <t>باسمه البزره</t>
  </si>
  <si>
    <t>بادره عياش</t>
  </si>
  <si>
    <t>نوره عقاد</t>
  </si>
  <si>
    <t>أريج سمور</t>
  </si>
  <si>
    <t>شومه عوض</t>
  </si>
  <si>
    <t>آلاء القيق</t>
  </si>
  <si>
    <t>نهوه حوا</t>
  </si>
  <si>
    <t>هيفاء الحاج محمد</t>
  </si>
  <si>
    <t>آلاء اليماني</t>
  </si>
  <si>
    <t>رنا موصلي</t>
  </si>
  <si>
    <t>زبيده شحاده</t>
  </si>
  <si>
    <t>آلاء سليمان</t>
  </si>
  <si>
    <t>فاطمه علي</t>
  </si>
  <si>
    <t>لينا غليون</t>
  </si>
  <si>
    <t xml:space="preserve"> بريده</t>
  </si>
  <si>
    <t>إياد</t>
  </si>
  <si>
    <t>امان  قداح</t>
  </si>
  <si>
    <t>أمل سيدو</t>
  </si>
  <si>
    <t>ملكه محمد</t>
  </si>
  <si>
    <t>أمير الرهونجي</t>
  </si>
  <si>
    <t>منى البدوي</t>
  </si>
  <si>
    <t>اميرة الحميد</t>
  </si>
  <si>
    <t xml:space="preserve">معر تحرمة </t>
  </si>
  <si>
    <t xml:space="preserve">زريفه </t>
  </si>
  <si>
    <t>نوال راجح</t>
  </si>
  <si>
    <t>دمعه مسعود</t>
  </si>
  <si>
    <t xml:space="preserve"> الرحا</t>
  </si>
  <si>
    <t>عائشه منصور</t>
  </si>
  <si>
    <t xml:space="preserve"> حلبون</t>
  </si>
  <si>
    <t>ليلى الفرخ</t>
  </si>
  <si>
    <t>أيمن حمود</t>
  </si>
  <si>
    <t>اليزابيت ماريانا</t>
  </si>
  <si>
    <t xml:space="preserve"> رومانيا</t>
  </si>
  <si>
    <t>فضه الصالح</t>
  </si>
  <si>
    <t xml:space="preserve"> بعرين</t>
  </si>
  <si>
    <t>آيه تباع</t>
  </si>
  <si>
    <t>فاتن الاطرش</t>
  </si>
  <si>
    <t>اية خليل</t>
  </si>
  <si>
    <t>وداد منشا</t>
  </si>
  <si>
    <t>بشرى الأسعد</t>
  </si>
  <si>
    <t>خانم الفرخ</t>
  </si>
  <si>
    <t>رائده عبد العال</t>
  </si>
  <si>
    <t>بيان  الصغير</t>
  </si>
  <si>
    <t>عبدلله</t>
  </si>
  <si>
    <t>اديبه الاحمد</t>
  </si>
  <si>
    <t>تيماء العلي حبيب</t>
  </si>
  <si>
    <t>سناء الغنوم</t>
  </si>
  <si>
    <t xml:space="preserve">جورجيت </t>
  </si>
  <si>
    <t>هالا انطون</t>
  </si>
  <si>
    <t>نسرين الخضري</t>
  </si>
  <si>
    <t>نوال ابو عباس</t>
  </si>
  <si>
    <t>رجاء خزام</t>
  </si>
  <si>
    <t>محمدسامر</t>
  </si>
  <si>
    <t xml:space="preserve">شاديه </t>
  </si>
  <si>
    <t>لروعه</t>
  </si>
  <si>
    <t>حياه سردار</t>
  </si>
  <si>
    <t>دانية  الدعاس</t>
  </si>
  <si>
    <t>فريال حميدو</t>
  </si>
  <si>
    <t>محمد ضياءالدين</t>
  </si>
  <si>
    <t>رغداء الهبل</t>
  </si>
  <si>
    <t>زهره العقباني</t>
  </si>
  <si>
    <t>ريم جزائرلي</t>
  </si>
  <si>
    <t>مها المدعور</t>
  </si>
  <si>
    <t>آمنه مظلوم</t>
  </si>
  <si>
    <t>راما  الغوش</t>
  </si>
  <si>
    <t>سمية حسن اغا</t>
  </si>
  <si>
    <t>غاده مسلماني</t>
  </si>
  <si>
    <t>هيفاء الحسين</t>
  </si>
  <si>
    <t>رامة ناعمه</t>
  </si>
  <si>
    <t>نهله التنوري</t>
  </si>
  <si>
    <t xml:space="preserve">خزامى </t>
  </si>
  <si>
    <t>صفاء تلاوي</t>
  </si>
  <si>
    <t xml:space="preserve"> كويا</t>
  </si>
  <si>
    <t>غزاله العلي</t>
  </si>
  <si>
    <t>يسرى صالح</t>
  </si>
  <si>
    <t xml:space="preserve">مجد </t>
  </si>
  <si>
    <t>وفاء صندوق</t>
  </si>
  <si>
    <t>ناهيه المحمد</t>
  </si>
  <si>
    <t>ناديا صفيه</t>
  </si>
  <si>
    <t>إيمان صالح</t>
  </si>
  <si>
    <t xml:space="preserve">ماجده </t>
  </si>
  <si>
    <t>فاطمة بيضون</t>
  </si>
  <si>
    <t>مها عثمان</t>
  </si>
  <si>
    <t xml:space="preserve"> المندره</t>
  </si>
  <si>
    <t>زينب  هدلا</t>
  </si>
  <si>
    <t>حوش الدير</t>
  </si>
  <si>
    <t>فادية باظه</t>
  </si>
  <si>
    <t xml:space="preserve"> حواش</t>
  </si>
  <si>
    <t>تمره سعيد حسين</t>
  </si>
  <si>
    <t>خديجة الطايش</t>
  </si>
  <si>
    <t xml:space="preserve">منوه </t>
  </si>
  <si>
    <t xml:space="preserve">محمد امين </t>
  </si>
  <si>
    <t xml:space="preserve">مخلصه </t>
  </si>
  <si>
    <t>محمد مأمون</t>
  </si>
  <si>
    <t>فريزه البركيل</t>
  </si>
  <si>
    <t>عبدلله محمد</t>
  </si>
  <si>
    <t>جوزة عمر</t>
  </si>
  <si>
    <t>صبحه العويد</t>
  </si>
  <si>
    <t>ملك الكناني</t>
  </si>
  <si>
    <t>سيرا خليل</t>
  </si>
  <si>
    <t xml:space="preserve"> شطحه</t>
  </si>
  <si>
    <t>هند طبوش</t>
  </si>
  <si>
    <t>عزة يوسف</t>
  </si>
  <si>
    <t xml:space="preserve">هاله </t>
  </si>
  <si>
    <t xml:space="preserve">علي الاهلال الابراهيم </t>
  </si>
  <si>
    <t>علي  الراشد</t>
  </si>
  <si>
    <t>نايفة</t>
  </si>
  <si>
    <t>حسيبي</t>
  </si>
  <si>
    <t>بقصم</t>
  </si>
  <si>
    <t>سكينة</t>
  </si>
  <si>
    <t>بثينه قبلان</t>
  </si>
  <si>
    <t>فاطمه فرحات الجزائري</t>
  </si>
  <si>
    <t xml:space="preserve"> الطيحه</t>
  </si>
  <si>
    <t xml:space="preserve">هناء </t>
  </si>
  <si>
    <t>عبله قاسو</t>
  </si>
  <si>
    <t>شادية الدرويش احمد</t>
  </si>
  <si>
    <t xml:space="preserve">حسينه </t>
  </si>
  <si>
    <t xml:space="preserve"> الجبه</t>
  </si>
  <si>
    <t>امام حسين</t>
  </si>
  <si>
    <t xml:space="preserve"> مضايا</t>
  </si>
  <si>
    <t>سناء راشد</t>
  </si>
  <si>
    <t>فاديا رجوح</t>
  </si>
  <si>
    <t>رماء صالح</t>
  </si>
  <si>
    <t>ريتا اغوبيان</t>
  </si>
  <si>
    <t>سحر شريبا</t>
  </si>
  <si>
    <t>ثناء خنصر</t>
  </si>
  <si>
    <t>لميس  مسعود</t>
  </si>
  <si>
    <t>عزبزة</t>
  </si>
  <si>
    <t>اميره الشوفي</t>
  </si>
  <si>
    <t xml:space="preserve"> رأس العين</t>
  </si>
  <si>
    <t>راميتا بشتاوي</t>
  </si>
  <si>
    <t xml:space="preserve">هالة </t>
  </si>
  <si>
    <t xml:space="preserve"> أرمناز</t>
  </si>
  <si>
    <t>زينب ديب</t>
  </si>
  <si>
    <t>فاطمه بدوي</t>
  </si>
  <si>
    <t xml:space="preserve">اسيمه </t>
  </si>
  <si>
    <t>لما الدردري</t>
  </si>
  <si>
    <t>فضه الاحمد</t>
  </si>
  <si>
    <t>جوهينا الحصري</t>
  </si>
  <si>
    <t xml:space="preserve"> دير عطيه</t>
  </si>
  <si>
    <t>نجاح يوسف</t>
  </si>
  <si>
    <t xml:space="preserve"> خربة المعزه</t>
  </si>
  <si>
    <t>سعاد البرهوم</t>
  </si>
  <si>
    <t>فتحيه اسماعيل</t>
  </si>
  <si>
    <t xml:space="preserve"> قاره</t>
  </si>
  <si>
    <t>فاتن نداف</t>
  </si>
  <si>
    <t>مياده جوريه</t>
  </si>
  <si>
    <t>لميه الجميل</t>
  </si>
  <si>
    <t xml:space="preserve"> رميلان</t>
  </si>
  <si>
    <t>نادين شيخ عمر</t>
  </si>
  <si>
    <t>نانسي  نابلسي</t>
  </si>
  <si>
    <t>مارلين اسماعيل</t>
  </si>
  <si>
    <t xml:space="preserve">نرمين حسن </t>
  </si>
  <si>
    <t xml:space="preserve">سعدة </t>
  </si>
  <si>
    <t xml:space="preserve"> حارة اللقبة</t>
  </si>
  <si>
    <t>كفاح الصحناوي</t>
  </si>
  <si>
    <t>سميرة ابو الخير</t>
  </si>
  <si>
    <t>منى رفاعي</t>
  </si>
  <si>
    <t>تمام الاسماعيل</t>
  </si>
  <si>
    <t>نور الهدى زعيتر</t>
  </si>
  <si>
    <t>فدوى ابراهيم</t>
  </si>
  <si>
    <t>هديه حيدر</t>
  </si>
  <si>
    <t xml:space="preserve"> رأس المعرة</t>
  </si>
  <si>
    <t>دانيه عثمان</t>
  </si>
  <si>
    <t>نوره دركزوني</t>
  </si>
  <si>
    <t>عائشه زيتون</t>
  </si>
  <si>
    <t>ابتهال عبد الرحمن</t>
  </si>
  <si>
    <t xml:space="preserve"> ابوظبي</t>
  </si>
  <si>
    <t>ندى سريحيني</t>
  </si>
  <si>
    <t xml:space="preserve"> الطلحية</t>
  </si>
  <si>
    <t>هالة قتال الحي</t>
  </si>
  <si>
    <t>هيام حماده</t>
  </si>
  <si>
    <t>هبة عيطه</t>
  </si>
  <si>
    <t>وفاء عبد الرزاق</t>
  </si>
  <si>
    <t xml:space="preserve"> دمر</t>
  </si>
  <si>
    <t>هبه الله فرحات</t>
  </si>
  <si>
    <t>سحر يونس</t>
  </si>
  <si>
    <t>خديجه عبدو</t>
  </si>
  <si>
    <t xml:space="preserve"> بشنين</t>
  </si>
  <si>
    <t>رحاب وقاف</t>
  </si>
  <si>
    <t xml:space="preserve"> المعيصره</t>
  </si>
  <si>
    <t>هبا  عيسى</t>
  </si>
  <si>
    <t>فاتن سنوبر</t>
  </si>
  <si>
    <t>نجاح طه</t>
  </si>
  <si>
    <t>وسام شحادة</t>
  </si>
  <si>
    <t>الهام سويد فلوح</t>
  </si>
  <si>
    <t>هدى عكله</t>
  </si>
  <si>
    <t>ميسون خادم السروجي</t>
  </si>
  <si>
    <t xml:space="preserve">ليلى </t>
  </si>
  <si>
    <t>آلاء شاهين</t>
  </si>
  <si>
    <t>باسمه المصري</t>
  </si>
  <si>
    <t>آلاء شله</t>
  </si>
  <si>
    <t>ربيعه خشانه</t>
  </si>
  <si>
    <t>آلاء عبدالله</t>
  </si>
  <si>
    <t>خضره دريع</t>
  </si>
  <si>
    <t xml:space="preserve"> مشفىدوما</t>
  </si>
  <si>
    <t>زينب دادش</t>
  </si>
  <si>
    <t>حياه النجار</t>
  </si>
  <si>
    <t>فوزيه الحاصباني</t>
  </si>
  <si>
    <t>بثينه العلي اليوسف</t>
  </si>
  <si>
    <t>منى الحريري</t>
  </si>
  <si>
    <t xml:space="preserve"> علما</t>
  </si>
  <si>
    <t>جهينه الحامد</t>
  </si>
  <si>
    <t xml:space="preserve"> الطليعي</t>
  </si>
  <si>
    <t xml:space="preserve">فايزه </t>
  </si>
  <si>
    <t>رقده شاهين</t>
  </si>
  <si>
    <t>يسرى نصر الدين</t>
  </si>
  <si>
    <t>خزنه الوسمي</t>
  </si>
  <si>
    <t xml:space="preserve"> الدويم</t>
  </si>
  <si>
    <t xml:space="preserve"> السيدة زينب</t>
  </si>
  <si>
    <t xml:space="preserve"> جنوب ونور الدين</t>
  </si>
  <si>
    <t>ردينة درباس</t>
  </si>
  <si>
    <t>دانيا كردوس</t>
  </si>
  <si>
    <t>منى شاهين</t>
  </si>
  <si>
    <t xml:space="preserve">رنده </t>
  </si>
  <si>
    <t>سميره الجابري</t>
  </si>
  <si>
    <t xml:space="preserve"> الدرداره</t>
  </si>
  <si>
    <t>ديمة احمد شيخ ويس</t>
  </si>
  <si>
    <t>احمد صائب</t>
  </si>
  <si>
    <t>فاديا عساف</t>
  </si>
  <si>
    <t xml:space="preserve"> بعيد</t>
  </si>
  <si>
    <t>هيام الشارد</t>
  </si>
  <si>
    <t>مطيعه البغدادي</t>
  </si>
  <si>
    <t>دلال ديبي</t>
  </si>
  <si>
    <t>ردينة  جمال الدين</t>
  </si>
  <si>
    <t>رغده ابوعزالدين</t>
  </si>
  <si>
    <t>خلود حمزه</t>
  </si>
  <si>
    <t>منار مصطفى</t>
  </si>
  <si>
    <t xml:space="preserve"> جب الاملس</t>
  </si>
  <si>
    <t>فايزه سعد الدين</t>
  </si>
  <si>
    <t>نصرة فزع</t>
  </si>
  <si>
    <t>غيثاء موسى</t>
  </si>
  <si>
    <t>ظريفه حسن</t>
  </si>
  <si>
    <t>نعامه الجمال</t>
  </si>
  <si>
    <t>حياة الخضور</t>
  </si>
  <si>
    <t xml:space="preserve"> جديدة الوادي</t>
  </si>
  <si>
    <t>عبدالرحيم</t>
  </si>
  <si>
    <t>فاديا زكريا</t>
  </si>
  <si>
    <t>دلال عون</t>
  </si>
  <si>
    <t>عائشة عبودالشهير بنعمان</t>
  </si>
  <si>
    <t>صانيه عبد المنعم</t>
  </si>
  <si>
    <t>سلام معاد</t>
  </si>
  <si>
    <t>رائده داؤد</t>
  </si>
  <si>
    <t>رباح نصري</t>
  </si>
  <si>
    <t>نسيم جوديه</t>
  </si>
  <si>
    <t xml:space="preserve"> الهويا</t>
  </si>
  <si>
    <t>رويده ابو رسلان</t>
  </si>
  <si>
    <t xml:space="preserve">لمعه </t>
  </si>
  <si>
    <t>منى ا</t>
  </si>
  <si>
    <t>رفيدة السباعي</t>
  </si>
  <si>
    <t>مجدولين  العلي الكاطع</t>
  </si>
  <si>
    <t>عطيه صافي</t>
  </si>
  <si>
    <t>محمد أديب القضماني</t>
  </si>
  <si>
    <t>نهال فنري</t>
  </si>
  <si>
    <t>محمد  اياس  عثمان</t>
  </si>
  <si>
    <t>هيام بدوان</t>
  </si>
  <si>
    <t>منى عرب</t>
  </si>
  <si>
    <t>بشرى الفرحان الجرو</t>
  </si>
  <si>
    <t xml:space="preserve"> الطبقة</t>
  </si>
  <si>
    <t>سحاب سليمان</t>
  </si>
  <si>
    <t xml:space="preserve"> سبه</t>
  </si>
  <si>
    <t>حُسن كبول</t>
  </si>
  <si>
    <t>نزهه ديب</t>
  </si>
  <si>
    <t xml:space="preserve"> عين الكروم</t>
  </si>
  <si>
    <t xml:space="preserve">مريم مهدي العريبي </t>
  </si>
  <si>
    <t xml:space="preserve">عباس </t>
  </si>
  <si>
    <t>امل صياغه</t>
  </si>
  <si>
    <t>الهام نعمان</t>
  </si>
  <si>
    <t>عائشة صبح</t>
  </si>
  <si>
    <t>ليلى ديوب</t>
  </si>
  <si>
    <t xml:space="preserve"> طيرجمله</t>
  </si>
  <si>
    <t>فاديه العبود</t>
  </si>
  <si>
    <t xml:space="preserve"> ام المياذن</t>
  </si>
  <si>
    <t>جميله عسكور</t>
  </si>
  <si>
    <t>نوفه درباع</t>
  </si>
  <si>
    <t>نذيره الرفاعي</t>
  </si>
  <si>
    <t>رفيا السلاخ</t>
  </si>
  <si>
    <t xml:space="preserve">صباح </t>
  </si>
  <si>
    <t>أمل عيسى</t>
  </si>
  <si>
    <t>حلوه خضور</t>
  </si>
  <si>
    <t>جورجيت الامير</t>
  </si>
  <si>
    <t>يسيره السليمان</t>
  </si>
  <si>
    <t>هيام حمدان</t>
  </si>
  <si>
    <t xml:space="preserve">نهله </t>
  </si>
  <si>
    <t>فتحيه الشحمه</t>
  </si>
  <si>
    <t>لينا حسن</t>
  </si>
  <si>
    <t>ياسمين عبدلله</t>
  </si>
  <si>
    <t>صباح بياض</t>
  </si>
  <si>
    <t>يسر  حموش</t>
  </si>
  <si>
    <t>سهي</t>
  </si>
  <si>
    <t xml:space="preserve"> كفريه</t>
  </si>
  <si>
    <t>منال مرهج</t>
  </si>
  <si>
    <t>نايلا</t>
  </si>
  <si>
    <t>ميسون ايوبي</t>
  </si>
  <si>
    <t>براءه الشاوي</t>
  </si>
  <si>
    <t>فصل أول 2021-2022</t>
  </si>
  <si>
    <t>منقطع</t>
  </si>
  <si>
    <t>استنفذ بنتيجة امتحانات الفصل الأول للعام 2021-2022</t>
  </si>
  <si>
    <t>استنفذ بنتيجة امتحانات الفصل الثاني للعام 2020-2021</t>
  </si>
  <si>
    <t>للتدقيق</t>
  </si>
  <si>
    <t>ايمان اسعد</t>
  </si>
  <si>
    <t>مرام احمد</t>
  </si>
  <si>
    <t>رولا شافعي</t>
  </si>
  <si>
    <t>A</t>
  </si>
  <si>
    <t>ر3</t>
  </si>
  <si>
    <t>amany alnore</t>
  </si>
  <si>
    <t>kamel</t>
  </si>
  <si>
    <t>eman</t>
  </si>
  <si>
    <t>syria</t>
  </si>
  <si>
    <t>Ayman Hammoud</t>
  </si>
  <si>
    <t>Aziz</t>
  </si>
  <si>
    <t>Elizabet</t>
  </si>
  <si>
    <t>Romania</t>
  </si>
  <si>
    <t>hanadi ouso</t>
  </si>
  <si>
    <t>ahmad</t>
  </si>
  <si>
    <t>malak</t>
  </si>
  <si>
    <t>damascus</t>
  </si>
  <si>
    <t>jamila</t>
  </si>
  <si>
    <t>alaa alrabeie</t>
  </si>
  <si>
    <t>mohamad</t>
  </si>
  <si>
    <t>aziza</t>
  </si>
  <si>
    <t>ras alain</t>
  </si>
  <si>
    <t>bisher abou seif</t>
  </si>
  <si>
    <t>nihad</t>
  </si>
  <si>
    <t>najwa</t>
  </si>
  <si>
    <t>damascuse</t>
  </si>
  <si>
    <t>fayz</t>
  </si>
  <si>
    <t>nwal</t>
  </si>
  <si>
    <t>dmascus</t>
  </si>
  <si>
    <t>sara kadam</t>
  </si>
  <si>
    <t>mohmad</t>
  </si>
  <si>
    <t>antwanet</t>
  </si>
  <si>
    <t>tartous</t>
  </si>
  <si>
    <t>mahmoud</t>
  </si>
  <si>
    <t>sadaa</t>
  </si>
  <si>
    <t>ibrahem</t>
  </si>
  <si>
    <t>mouna</t>
  </si>
  <si>
    <t>amna</t>
  </si>
  <si>
    <t>naef alnaowad</t>
  </si>
  <si>
    <t>mhsen</t>
  </si>
  <si>
    <t>trkeah</t>
  </si>
  <si>
    <t>albotheh</t>
  </si>
  <si>
    <t>nisreen alnagre</t>
  </si>
  <si>
    <t>mofed</t>
  </si>
  <si>
    <t>sahar</t>
  </si>
  <si>
    <t>Wardh Chahin</t>
  </si>
  <si>
    <t>Grouis</t>
  </si>
  <si>
    <t>Munira</t>
  </si>
  <si>
    <t>Damas</t>
  </si>
  <si>
    <t>yamen mohamad</t>
  </si>
  <si>
    <t>abd</t>
  </si>
  <si>
    <t>khadeja</t>
  </si>
  <si>
    <t>hussen</t>
  </si>
  <si>
    <t>jableh</t>
  </si>
  <si>
    <t>Ibrahem Mrhij</t>
  </si>
  <si>
    <t>Yaseen</t>
  </si>
  <si>
    <t>Johyna</t>
  </si>
  <si>
    <t>Damascus</t>
  </si>
  <si>
    <t>najah</t>
  </si>
  <si>
    <t>AHMAD HESHAM TAWEL</t>
  </si>
  <si>
    <t>MOHAMAD SAMER</t>
  </si>
  <si>
    <t>FATEN</t>
  </si>
  <si>
    <t>SYRIA</t>
  </si>
  <si>
    <t>mohammad</t>
  </si>
  <si>
    <t>anesa</t>
  </si>
  <si>
    <t>homs</t>
  </si>
  <si>
    <t>aousama asaad</t>
  </si>
  <si>
    <t>hend</t>
  </si>
  <si>
    <t>innas hinnawe</t>
  </si>
  <si>
    <t>nader</t>
  </si>
  <si>
    <t>faseha</t>
  </si>
  <si>
    <t>ashrafet shnaia</t>
  </si>
  <si>
    <t>anas almkdad</t>
  </si>
  <si>
    <t>abd alhamed</t>
  </si>
  <si>
    <t>antesar</t>
  </si>
  <si>
    <t>badia habeb</t>
  </si>
  <si>
    <t>younis</t>
  </si>
  <si>
    <t>seham</t>
  </si>
  <si>
    <t>boshra hoijy</t>
  </si>
  <si>
    <t>sadeka</t>
  </si>
  <si>
    <t>bayan alamlah</t>
  </si>
  <si>
    <t>iyd</t>
  </si>
  <si>
    <t>hamra</t>
  </si>
  <si>
    <t>mohasan</t>
  </si>
  <si>
    <t>tamer dabour</t>
  </si>
  <si>
    <t>waheb</t>
  </si>
  <si>
    <t>amal</t>
  </si>
  <si>
    <t>thanaa nasr</t>
  </si>
  <si>
    <t>shahen</t>
  </si>
  <si>
    <t>bandrea</t>
  </si>
  <si>
    <t>damas</t>
  </si>
  <si>
    <t>amin</t>
  </si>
  <si>
    <t>dareen aioush</t>
  </si>
  <si>
    <t>hasan</t>
  </si>
  <si>
    <t>kalimah</t>
  </si>
  <si>
    <t>alyarmok</t>
  </si>
  <si>
    <t>doured hasson</t>
  </si>
  <si>
    <t>ayoub</t>
  </si>
  <si>
    <t>hasiba</t>
  </si>
  <si>
    <t>ref damas</t>
  </si>
  <si>
    <t>roaa Dabor</t>
  </si>
  <si>
    <t>saeed</t>
  </si>
  <si>
    <t>sameha</t>
  </si>
  <si>
    <t>sahnaya</t>
  </si>
  <si>
    <t>sawsan</t>
  </si>
  <si>
    <t>mohmoud</t>
  </si>
  <si>
    <t>ROBA ALMATNI</t>
  </si>
  <si>
    <t>HASAN</t>
  </si>
  <si>
    <t>SALWA</t>
  </si>
  <si>
    <t>SWAIDA</t>
  </si>
  <si>
    <t>rasha jouhara</t>
  </si>
  <si>
    <t>salem</t>
  </si>
  <si>
    <t>atock</t>
  </si>
  <si>
    <t>rasha mousa</t>
  </si>
  <si>
    <t>shrif</t>
  </si>
  <si>
    <t>fatat</t>
  </si>
  <si>
    <t>qutaifa</t>
  </si>
  <si>
    <t>adel</t>
  </si>
  <si>
    <t>rolaa sawam</t>
  </si>
  <si>
    <t>hanin</t>
  </si>
  <si>
    <t>kloud</t>
  </si>
  <si>
    <t>faaek</t>
  </si>
  <si>
    <t>ansaf</t>
  </si>
  <si>
    <t>al shareka</t>
  </si>
  <si>
    <t>Sally eali</t>
  </si>
  <si>
    <t>Ahmad</t>
  </si>
  <si>
    <t>Zubaida</t>
  </si>
  <si>
    <t>seham alakaela</t>
  </si>
  <si>
    <t>hamde</t>
  </si>
  <si>
    <t>bahea</t>
  </si>
  <si>
    <t>daraa</t>
  </si>
  <si>
    <t>Somar Rezk</t>
  </si>
  <si>
    <t>Hayel</t>
  </si>
  <si>
    <t>Inssaf</t>
  </si>
  <si>
    <t>Jaramana, Rural Daascus</t>
  </si>
  <si>
    <t>sharaf altahan</t>
  </si>
  <si>
    <t>yousif</t>
  </si>
  <si>
    <t>mariam</t>
  </si>
  <si>
    <t>shames alden shames alden</t>
  </si>
  <si>
    <t>makia</t>
  </si>
  <si>
    <t>azaab dawwd</t>
  </si>
  <si>
    <t>asef</t>
  </si>
  <si>
    <t>haia</t>
  </si>
  <si>
    <t>Latakia</t>
  </si>
  <si>
    <t>obada mohammed</t>
  </si>
  <si>
    <t>abdullah</t>
  </si>
  <si>
    <t>rowaida</t>
  </si>
  <si>
    <t>abdalslam issa</t>
  </si>
  <si>
    <t>mohamad  amin</t>
  </si>
  <si>
    <t>kafia</t>
  </si>
  <si>
    <t>kamshli</t>
  </si>
  <si>
    <t>DAMASCUS</t>
  </si>
  <si>
    <t>azzam ismail</t>
  </si>
  <si>
    <t>ali</t>
  </si>
  <si>
    <t>mounira</t>
  </si>
  <si>
    <t>lattakia</t>
  </si>
  <si>
    <t>rajaa</t>
  </si>
  <si>
    <t>AILE SLEMAIN</t>
  </si>
  <si>
    <t>MAHMOUD</t>
  </si>
  <si>
    <t>TMENAA</t>
  </si>
  <si>
    <t>HAMA</t>
  </si>
  <si>
    <t>feryal</t>
  </si>
  <si>
    <t>swaida</t>
  </si>
  <si>
    <t>fadi aalabed</t>
  </si>
  <si>
    <t>taeser</t>
  </si>
  <si>
    <t>wasfea</t>
  </si>
  <si>
    <t>lina farah</t>
  </si>
  <si>
    <t>farah</t>
  </si>
  <si>
    <t>sanaa</t>
  </si>
  <si>
    <t>saleh</t>
  </si>
  <si>
    <t>mouhamed alsaloum</t>
  </si>
  <si>
    <t>salim</t>
  </si>
  <si>
    <t>mohammad alshamy</t>
  </si>
  <si>
    <t>shoman</t>
  </si>
  <si>
    <t>mnini</t>
  </si>
  <si>
    <t>modar alnhar</t>
  </si>
  <si>
    <t>abd allah</t>
  </si>
  <si>
    <t>nareman</t>
  </si>
  <si>
    <t>mnar measa</t>
  </si>
  <si>
    <t>hamame</t>
  </si>
  <si>
    <t>latakia</t>
  </si>
  <si>
    <t>mirfat alrahal</t>
  </si>
  <si>
    <t>oklah</t>
  </si>
  <si>
    <t>hind</t>
  </si>
  <si>
    <t>maysun ayuobi</t>
  </si>
  <si>
    <t>kasam</t>
  </si>
  <si>
    <t>aesha</t>
  </si>
  <si>
    <t>dascus</t>
  </si>
  <si>
    <t>melad shhada</t>
  </si>
  <si>
    <t>abd almaseeh</t>
  </si>
  <si>
    <t>nosaeba</t>
  </si>
  <si>
    <t>sahnaeea</t>
  </si>
  <si>
    <t>damascous</t>
  </si>
  <si>
    <t>nour alkojak</t>
  </si>
  <si>
    <t>nehad</t>
  </si>
  <si>
    <t>mohamed</t>
  </si>
  <si>
    <t>bassima</t>
  </si>
  <si>
    <t>haiel alali</t>
  </si>
  <si>
    <t>amcha</t>
  </si>
  <si>
    <t>abu dhabi</t>
  </si>
  <si>
    <t>hiba abu saada</t>
  </si>
  <si>
    <t>kamal</t>
  </si>
  <si>
    <t>samr</t>
  </si>
  <si>
    <t>algeria</t>
  </si>
  <si>
    <t>huda</t>
  </si>
  <si>
    <t>waeel hafian</t>
  </si>
  <si>
    <t>fteam</t>
  </si>
  <si>
    <t>muhambl</t>
  </si>
  <si>
    <t>OLLA ALSAFTLI</t>
  </si>
  <si>
    <t>JEHAD</t>
  </si>
  <si>
    <t>HUDA</t>
  </si>
  <si>
    <t>Taimaa Haidar</t>
  </si>
  <si>
    <t>Mousa</t>
  </si>
  <si>
    <t>Adeba</t>
  </si>
  <si>
    <t>danya alibrahim</t>
  </si>
  <si>
    <t>mohammed</t>
  </si>
  <si>
    <t>thanaa</t>
  </si>
  <si>
    <t>zaenab zmam</t>
  </si>
  <si>
    <t>gabar</t>
  </si>
  <si>
    <t>faten</t>
  </si>
  <si>
    <t>hoda</t>
  </si>
  <si>
    <t>FATEMA</t>
  </si>
  <si>
    <t>WDAD RAHME</t>
  </si>
  <si>
    <t>MHD LTFIE</t>
  </si>
  <si>
    <t>KAMAR</t>
  </si>
  <si>
    <t>KAFR BATNA</t>
  </si>
  <si>
    <t>wsam algerody</t>
  </si>
  <si>
    <t>amina</t>
  </si>
  <si>
    <t>hms</t>
  </si>
  <si>
    <t>amira</t>
  </si>
  <si>
    <t>haedar zahra</t>
  </si>
  <si>
    <t>souaad</t>
  </si>
  <si>
    <t>LINA ALYAASH</t>
  </si>
  <si>
    <t>HAMAD</t>
  </si>
  <si>
    <t>KHADWJ</t>
  </si>
  <si>
    <t>nabel</t>
  </si>
  <si>
    <t>nada</t>
  </si>
  <si>
    <t>mona</t>
  </si>
  <si>
    <t>mouhamed alsalo</t>
  </si>
  <si>
    <t>zaki</t>
  </si>
  <si>
    <t>mhd kamal albesh</t>
  </si>
  <si>
    <t>mhd deb</t>
  </si>
  <si>
    <t>fadelah</t>
  </si>
  <si>
    <t>Saleh Alnahar</t>
  </si>
  <si>
    <t>Mohamad</t>
  </si>
  <si>
    <t>Khaton</t>
  </si>
  <si>
    <t>Deralzor</t>
  </si>
  <si>
    <t>boushara mahmouad</t>
  </si>
  <si>
    <t>younes</t>
  </si>
  <si>
    <t>thorya</t>
  </si>
  <si>
    <t>haneen haj hussin</t>
  </si>
  <si>
    <t>jamal</t>
  </si>
  <si>
    <t>baeham</t>
  </si>
  <si>
    <t>DANIA DAKAK</t>
  </si>
  <si>
    <t>OMAR</t>
  </si>
  <si>
    <t>THARWAT</t>
  </si>
  <si>
    <t>RAGHDA MORSHED</t>
  </si>
  <si>
    <t>AFIF</t>
  </si>
  <si>
    <t>SARA</t>
  </si>
  <si>
    <t>rofeda hamouad</t>
  </si>
  <si>
    <t>hajar</t>
  </si>
  <si>
    <t>jarmana</t>
  </si>
  <si>
    <t>Roula Hallak</t>
  </si>
  <si>
    <t>Naef</t>
  </si>
  <si>
    <t>Hanan</t>
  </si>
  <si>
    <t>Yabroud</t>
  </si>
  <si>
    <t>Sandra Al-Haddad</t>
  </si>
  <si>
    <t>Nizar</t>
  </si>
  <si>
    <t>Siham</t>
  </si>
  <si>
    <t>Qatana</t>
  </si>
  <si>
    <t>mouhamed</t>
  </si>
  <si>
    <t>marwan</t>
  </si>
  <si>
    <t>fadia hamdi</t>
  </si>
  <si>
    <t>hassan</t>
  </si>
  <si>
    <t>assma</t>
  </si>
  <si>
    <t>Khawthar Alsamaan</t>
  </si>
  <si>
    <t>Saiah</t>
  </si>
  <si>
    <t>Thanih</t>
  </si>
  <si>
    <t>Alswidaa</t>
  </si>
  <si>
    <t>loubna aown</t>
  </si>
  <si>
    <t>khdr</t>
  </si>
  <si>
    <t>fatemah</t>
  </si>
  <si>
    <t>Lamis Ali</t>
  </si>
  <si>
    <t>Adel</t>
  </si>
  <si>
    <t>Kawkp</t>
  </si>
  <si>
    <t>lina alhasan</t>
  </si>
  <si>
    <t>saker</t>
  </si>
  <si>
    <t>shahera</t>
  </si>
  <si>
    <t>marwaa ahmad</t>
  </si>
  <si>
    <t>bayt arh</t>
  </si>
  <si>
    <t>MERIAM ABORA</t>
  </si>
  <si>
    <t>TAYSER</t>
  </si>
  <si>
    <t>AMAN</t>
  </si>
  <si>
    <t>malak alshanwani</t>
  </si>
  <si>
    <t>mhd adnan</t>
  </si>
  <si>
    <t>houda</t>
  </si>
  <si>
    <t>Mouna Alhallak</t>
  </si>
  <si>
    <t>Antoun</t>
  </si>
  <si>
    <t>Naeema</t>
  </si>
  <si>
    <t>mona abbas</t>
  </si>
  <si>
    <t>fatema</t>
  </si>
  <si>
    <t>nawfel hussien</t>
  </si>
  <si>
    <t>ghazy</t>
  </si>
  <si>
    <t>waseem alsakhla</t>
  </si>
  <si>
    <t>akram</t>
  </si>
  <si>
    <t>etdal</t>
  </si>
  <si>
    <t>yaman hammouda</t>
  </si>
  <si>
    <t>moukhles</t>
  </si>
  <si>
    <t>lina</t>
  </si>
  <si>
    <t>damacus</t>
  </si>
  <si>
    <t>samir</t>
  </si>
  <si>
    <t>amany krou</t>
  </si>
  <si>
    <t>bashera</t>
  </si>
  <si>
    <t>amjad  mouhasen</t>
  </si>
  <si>
    <t>naser</t>
  </si>
  <si>
    <t>madena</t>
  </si>
  <si>
    <t>badour alsose</t>
  </si>
  <si>
    <t>haeat</t>
  </si>
  <si>
    <t>rana amer</t>
  </si>
  <si>
    <t>EMMAD</t>
  </si>
  <si>
    <t>NAJWA</t>
  </si>
  <si>
    <t>ALKWAIT</t>
  </si>
  <si>
    <t>RIHAM ALHALABI ALRABAT</t>
  </si>
  <si>
    <t>MHD HASSAN</t>
  </si>
  <si>
    <t>EMAN</t>
  </si>
  <si>
    <t>RAOSHAN  BAYAN</t>
  </si>
  <si>
    <t>NAEF</t>
  </si>
  <si>
    <t>FAEDA</t>
  </si>
  <si>
    <t>rema hilmy</t>
  </si>
  <si>
    <t>ghalia</t>
  </si>
  <si>
    <t>sabaa souleman</t>
  </si>
  <si>
    <t>ghouson</t>
  </si>
  <si>
    <t>SNDOUS SOULIMAN</t>
  </si>
  <si>
    <t>ASEF</t>
  </si>
  <si>
    <t>MANWELA</t>
  </si>
  <si>
    <t>DAMAS</t>
  </si>
  <si>
    <t>moustafa</t>
  </si>
  <si>
    <t>AMER BASSEKI</t>
  </si>
  <si>
    <t>ABDO</t>
  </si>
  <si>
    <t>KHADEJA</t>
  </si>
  <si>
    <t>abd alhamed mouhamed</t>
  </si>
  <si>
    <t>hamze</t>
  </si>
  <si>
    <t>GHADA</t>
  </si>
  <si>
    <t>aref</t>
  </si>
  <si>
    <t>FADI ALHAJEH</t>
  </si>
  <si>
    <t>ADAWIEH</t>
  </si>
  <si>
    <t>qusai altall</t>
  </si>
  <si>
    <t>kamal alden</t>
  </si>
  <si>
    <t>lena</t>
  </si>
  <si>
    <t>lubna alhaffar</t>
  </si>
  <si>
    <t>hatham</t>
  </si>
  <si>
    <t>rana</t>
  </si>
  <si>
    <t>lama alselka</t>
  </si>
  <si>
    <t>mohamad adeeb</t>
  </si>
  <si>
    <t>MAJD  MASHRKI</t>
  </si>
  <si>
    <t>MOHAMAD</t>
  </si>
  <si>
    <t>AMAL</t>
  </si>
  <si>
    <t>mousa</t>
  </si>
  <si>
    <t>nedal</t>
  </si>
  <si>
    <t>nagham salha</t>
  </si>
  <si>
    <t>abdalrazak</t>
  </si>
  <si>
    <t>momena</t>
  </si>
  <si>
    <t>ashrafitalwadi</t>
  </si>
  <si>
    <t>nour sham abd alrhman</t>
  </si>
  <si>
    <t>kazala</t>
  </si>
  <si>
    <t>samer</t>
  </si>
  <si>
    <t>KHALED</t>
  </si>
  <si>
    <t>MAHA</t>
  </si>
  <si>
    <t>DAMAS SUBURB</t>
  </si>
  <si>
    <t>hanaa</t>
  </si>
  <si>
    <t>Yamen Al Kairot</t>
  </si>
  <si>
    <t>Khaled</t>
  </si>
  <si>
    <t>Falak</t>
  </si>
  <si>
    <t>ahmad alaboud</t>
  </si>
  <si>
    <t>abd alkarem</t>
  </si>
  <si>
    <t>zahra</t>
  </si>
  <si>
    <t>alaa alkourdi</t>
  </si>
  <si>
    <t>abd alghani</t>
  </si>
  <si>
    <t>altal</t>
  </si>
  <si>
    <t>ebaa hasan</t>
  </si>
  <si>
    <t>shaban</t>
  </si>
  <si>
    <t>faheda</t>
  </si>
  <si>
    <t>khaled</t>
  </si>
  <si>
    <t>dalal</t>
  </si>
  <si>
    <t>baayan agned</t>
  </si>
  <si>
    <t>nora</t>
  </si>
  <si>
    <t>hassan hamdeh</t>
  </si>
  <si>
    <t>abd alaziz</t>
  </si>
  <si>
    <t>salma</t>
  </si>
  <si>
    <t>harasta</t>
  </si>
  <si>
    <t>wafaa</t>
  </si>
  <si>
    <t>jaramana</t>
  </si>
  <si>
    <t>hassan darwesh</t>
  </si>
  <si>
    <t>samira</t>
  </si>
  <si>
    <t>MOUNA</t>
  </si>
  <si>
    <t>dwoaa fazaa</t>
  </si>
  <si>
    <t>jamaal</t>
  </si>
  <si>
    <t>salman</t>
  </si>
  <si>
    <t>dima abou fakher</t>
  </si>
  <si>
    <t>wafek</t>
  </si>
  <si>
    <t>salwa</t>
  </si>
  <si>
    <t>rama aljlilaty</t>
  </si>
  <si>
    <t>rouba mardini</t>
  </si>
  <si>
    <t>rana yazbek</t>
  </si>
  <si>
    <t>nasser</t>
  </si>
  <si>
    <t>maiasa</t>
  </si>
  <si>
    <t>kuwait</t>
  </si>
  <si>
    <t>reem kheer beek</t>
  </si>
  <si>
    <t>bassam</t>
  </si>
  <si>
    <t>mallak</t>
  </si>
  <si>
    <t>reem farhood</t>
  </si>
  <si>
    <t>essam</t>
  </si>
  <si>
    <t>handi</t>
  </si>
  <si>
    <t>zeen salam</t>
  </si>
  <si>
    <t>ahdab</t>
  </si>
  <si>
    <t>SAMIRA</t>
  </si>
  <si>
    <t>Salaam own</t>
  </si>
  <si>
    <t>raduoan</t>
  </si>
  <si>
    <t>samar</t>
  </si>
  <si>
    <t>sandryla albalaa</t>
  </si>
  <si>
    <t>abdoh</t>
  </si>
  <si>
    <t>shorok malant</t>
  </si>
  <si>
    <t>ayman</t>
  </si>
  <si>
    <t>ragdh</t>
  </si>
  <si>
    <t>tarek aldeirani</t>
  </si>
  <si>
    <t>hussam eddin</t>
  </si>
  <si>
    <t>abeer</t>
  </si>
  <si>
    <t>fouzea</t>
  </si>
  <si>
    <t>amaar hosin</t>
  </si>
  <si>
    <t>azdhaar</t>
  </si>
  <si>
    <t>ghofran almukdad</t>
  </si>
  <si>
    <t>abd alraouf</t>
  </si>
  <si>
    <t>dara</t>
  </si>
  <si>
    <t>ghiath wiha</t>
  </si>
  <si>
    <t>fariza</t>
  </si>
  <si>
    <t>hegane</t>
  </si>
  <si>
    <t>caroline alnajjar</t>
  </si>
  <si>
    <t>kheder</t>
  </si>
  <si>
    <t>yahmour</t>
  </si>
  <si>
    <t>kaothar khalil</t>
  </si>
  <si>
    <t>khalil</t>
  </si>
  <si>
    <t>haja</t>
  </si>
  <si>
    <t xml:space="preserve">lena abdeen </t>
  </si>
  <si>
    <t>mhd hani</t>
  </si>
  <si>
    <t>raghdaa</t>
  </si>
  <si>
    <t>Tartous</t>
  </si>
  <si>
    <t>Majd Allamadani</t>
  </si>
  <si>
    <t>Haitham</t>
  </si>
  <si>
    <t>Nada</t>
  </si>
  <si>
    <t xml:space="preserve">Damascus </t>
  </si>
  <si>
    <t>makd almslat</t>
  </si>
  <si>
    <t>abd alrazak</t>
  </si>
  <si>
    <t>alhaska</t>
  </si>
  <si>
    <t>mohammad mahfoud</t>
  </si>
  <si>
    <t>alaa aldeen</t>
  </si>
  <si>
    <t>adlina</t>
  </si>
  <si>
    <t>alsalamia</t>
  </si>
  <si>
    <t>mahmoud  omar</t>
  </si>
  <si>
    <t>warda</t>
  </si>
  <si>
    <t>maram nwedar</t>
  </si>
  <si>
    <t>bouran</t>
  </si>
  <si>
    <t>marwa dabour</t>
  </si>
  <si>
    <t>diab</t>
  </si>
  <si>
    <t>aida</t>
  </si>
  <si>
    <t>molham aljamal</t>
  </si>
  <si>
    <t>mohmad ghasan</t>
  </si>
  <si>
    <t>manar mahrez</t>
  </si>
  <si>
    <t>housam</t>
  </si>
  <si>
    <t>lahtha</t>
  </si>
  <si>
    <t>mousa taleb</t>
  </si>
  <si>
    <t>mohamad baker</t>
  </si>
  <si>
    <t>moufak hallak</t>
  </si>
  <si>
    <t>youssef</t>
  </si>
  <si>
    <t>maha</t>
  </si>
  <si>
    <t>may nahre</t>
  </si>
  <si>
    <t>nabil</t>
  </si>
  <si>
    <t>nabila</t>
  </si>
  <si>
    <t>nour darwesh</t>
  </si>
  <si>
    <t>haetham</t>
  </si>
  <si>
    <t>safera</t>
  </si>
  <si>
    <t>nour aoubed</t>
  </si>
  <si>
    <t>ramze</t>
  </si>
  <si>
    <t>Hadeel Hussain</t>
  </si>
  <si>
    <t>Mahmoud</t>
  </si>
  <si>
    <t>Fatima</t>
  </si>
  <si>
    <t>waliam saada</t>
  </si>
  <si>
    <t>sami</t>
  </si>
  <si>
    <t>enaam</t>
  </si>
  <si>
    <t>yazan elbanna</t>
  </si>
  <si>
    <t>mhd ziad</t>
  </si>
  <si>
    <t>arwaa</t>
  </si>
  <si>
    <t>yousef aead</t>
  </si>
  <si>
    <t>mhd samer</t>
  </si>
  <si>
    <t>soumaea</t>
  </si>
  <si>
    <t>Ebrahim Azar</t>
  </si>
  <si>
    <t>Moussa</t>
  </si>
  <si>
    <t>Rowiyda</t>
  </si>
  <si>
    <t>Hineh</t>
  </si>
  <si>
    <t>ahmad abd alhak</t>
  </si>
  <si>
    <t>areeg wasoof</t>
  </si>
  <si>
    <t>nazem</t>
  </si>
  <si>
    <t>alkeswa</t>
  </si>
  <si>
    <t>saaef salama</t>
  </si>
  <si>
    <t>qatana</t>
  </si>
  <si>
    <t>alaa alahalby</t>
  </si>
  <si>
    <t>kalil</t>
  </si>
  <si>
    <t>mlka</t>
  </si>
  <si>
    <t>ALEPPO</t>
  </si>
  <si>
    <t>ilham abd alrazak</t>
  </si>
  <si>
    <t>fatima</t>
  </si>
  <si>
    <t>damas surbub</t>
  </si>
  <si>
    <t>bashar</t>
  </si>
  <si>
    <t>HOMS</t>
  </si>
  <si>
    <t>boushra almahmoud</t>
  </si>
  <si>
    <t>aeda</t>
  </si>
  <si>
    <t xml:space="preserve">damas </t>
  </si>
  <si>
    <t>bayan shamaa</t>
  </si>
  <si>
    <t>maryam</t>
  </si>
  <si>
    <t>BAYAN NAKKASH</t>
  </si>
  <si>
    <t>HUSSEN</t>
  </si>
  <si>
    <t>bailasan ajjawi</t>
  </si>
  <si>
    <t>khloud</t>
  </si>
  <si>
    <t>afaf</t>
  </si>
  <si>
    <t>thnaa</t>
  </si>
  <si>
    <t>Thuraya Al Birouty</t>
  </si>
  <si>
    <t>Mohamad Aref</t>
  </si>
  <si>
    <t>Aber</t>
  </si>
  <si>
    <t>thorea mohammad</t>
  </si>
  <si>
    <t>jorjina kadsi</t>
  </si>
  <si>
    <t>ritta</t>
  </si>
  <si>
    <t>juliana almassaad</t>
  </si>
  <si>
    <t>george</t>
  </si>
  <si>
    <t>ramza</t>
  </si>
  <si>
    <t>HOUSAM MRHEG</t>
  </si>
  <si>
    <t>FOAD</t>
  </si>
  <si>
    <t>RAJA</t>
  </si>
  <si>
    <t>qalayie</t>
  </si>
  <si>
    <t>hasan fakhour</t>
  </si>
  <si>
    <t>yousef</t>
  </si>
  <si>
    <t>jourjet</t>
  </si>
  <si>
    <t>hamza alalean</t>
  </si>
  <si>
    <t>hanan ateka</t>
  </si>
  <si>
    <t>hala</t>
  </si>
  <si>
    <t>damscus</t>
  </si>
  <si>
    <t>hanan</t>
  </si>
  <si>
    <t>falak</t>
  </si>
  <si>
    <t>KHALIL BASHBASH</t>
  </si>
  <si>
    <t>JUMAAH</t>
  </si>
  <si>
    <t>MOMENA</t>
  </si>
  <si>
    <t>deena ramadan</t>
  </si>
  <si>
    <t>alsouk</t>
  </si>
  <si>
    <t>rami ahmad</t>
  </si>
  <si>
    <t>mofak</t>
  </si>
  <si>
    <t>mary</t>
  </si>
  <si>
    <t>jaramna</t>
  </si>
  <si>
    <t>Ramy khadra</t>
  </si>
  <si>
    <t>Rajab</t>
  </si>
  <si>
    <t>Malke</t>
  </si>
  <si>
    <t>Doer baabda</t>
  </si>
  <si>
    <t>rania bitar</t>
  </si>
  <si>
    <t>mounir</t>
  </si>
  <si>
    <t>beirut</t>
  </si>
  <si>
    <t>rouba abood</t>
  </si>
  <si>
    <t>rehab</t>
  </si>
  <si>
    <t>ROUDAYNA AL-BITAR</t>
  </si>
  <si>
    <t>HATIM</t>
  </si>
  <si>
    <t>MAGEDA</t>
  </si>
  <si>
    <t>ranen tare</t>
  </si>
  <si>
    <t>hesham</t>
  </si>
  <si>
    <t>rouz naji</t>
  </si>
  <si>
    <t>hamdi</t>
  </si>
  <si>
    <t>mayada</t>
  </si>
  <si>
    <t>SAMER</t>
  </si>
  <si>
    <t>zaenab akeed</t>
  </si>
  <si>
    <t>abd almajed</t>
  </si>
  <si>
    <t>aeman</t>
  </si>
  <si>
    <t>faeez</t>
  </si>
  <si>
    <t>sarah jabr</t>
  </si>
  <si>
    <t>sameer</t>
  </si>
  <si>
    <t>rafeka</t>
  </si>
  <si>
    <t>gramana</t>
  </si>
  <si>
    <t>sara jawhar</t>
  </si>
  <si>
    <t>Sarah Salman</t>
  </si>
  <si>
    <t>Muhsin</t>
  </si>
  <si>
    <t>Zainab</t>
  </si>
  <si>
    <t>sara shakhashero</t>
  </si>
  <si>
    <t>mohammad basam</t>
  </si>
  <si>
    <t>kholod</t>
  </si>
  <si>
    <t>sara saleh</t>
  </si>
  <si>
    <t>SARA FODA</t>
  </si>
  <si>
    <t>ROAA</t>
  </si>
  <si>
    <t>Sarah Mostafa</t>
  </si>
  <si>
    <t>Emad</t>
  </si>
  <si>
    <t>Maha</t>
  </si>
  <si>
    <t>elham</t>
  </si>
  <si>
    <t>souher ismail</t>
  </si>
  <si>
    <t>yaser</t>
  </si>
  <si>
    <t>Shehadeh Alsaed Ahmad</t>
  </si>
  <si>
    <t>Adnan</t>
  </si>
  <si>
    <t>Nahla</t>
  </si>
  <si>
    <t>Seba Ez AlDeen</t>
  </si>
  <si>
    <t>Yousef</t>
  </si>
  <si>
    <t>Raghoum</t>
  </si>
  <si>
    <t>Kfteen</t>
  </si>
  <si>
    <t>nawal</t>
  </si>
  <si>
    <t>ali reda karmanshahy</t>
  </si>
  <si>
    <t>omar yousef</t>
  </si>
  <si>
    <t>damascos</t>
  </si>
  <si>
    <t>fatema alharbat</t>
  </si>
  <si>
    <t>fektourea</t>
  </si>
  <si>
    <t>fatima sandouk</t>
  </si>
  <si>
    <t>redwan</t>
  </si>
  <si>
    <t>faiza</t>
  </si>
  <si>
    <t>farah zooda</t>
  </si>
  <si>
    <t>aousama</t>
  </si>
  <si>
    <t>amathel</t>
  </si>
  <si>
    <t>katia alraee</t>
  </si>
  <si>
    <t>kawkab qasses</t>
  </si>
  <si>
    <t>ain nneen</t>
  </si>
  <si>
    <t>lama haydar</t>
  </si>
  <si>
    <t>azeza</t>
  </si>
  <si>
    <t>alshamia</t>
  </si>
  <si>
    <t>Layla Almedani</t>
  </si>
  <si>
    <t>Hossam</t>
  </si>
  <si>
    <t>Hanada</t>
  </si>
  <si>
    <t>lina aldebs</t>
  </si>
  <si>
    <t>jenan</t>
  </si>
  <si>
    <t>lena namouzy</t>
  </si>
  <si>
    <t>halema</t>
  </si>
  <si>
    <t>massa jabri</t>
  </si>
  <si>
    <t>mazen</t>
  </si>
  <si>
    <t>mhd salim alterkmani</t>
  </si>
  <si>
    <t>fatma</t>
  </si>
  <si>
    <t>mhd saleh alshaar</t>
  </si>
  <si>
    <t>mhd taysir</t>
  </si>
  <si>
    <t>mohammad sawwan</t>
  </si>
  <si>
    <t>fawaz</t>
  </si>
  <si>
    <t>mahmoud almeree</t>
  </si>
  <si>
    <t>mohy aldeen</t>
  </si>
  <si>
    <t>MARWA   RAHHAL</t>
  </si>
  <si>
    <t xml:space="preserve">MOWAFAK </t>
  </si>
  <si>
    <t>RABAA</t>
  </si>
  <si>
    <t xml:space="preserve">DAMASCUS SUBURB </t>
  </si>
  <si>
    <t>heam</t>
  </si>
  <si>
    <t>Malak Abed alwakaa</t>
  </si>
  <si>
    <t>Samir</t>
  </si>
  <si>
    <t>Kortoba</t>
  </si>
  <si>
    <t>Der alzor</t>
  </si>
  <si>
    <t>malak gazal</t>
  </si>
  <si>
    <t>tamer</t>
  </si>
  <si>
    <t>ragaa</t>
  </si>
  <si>
    <t>gerod</t>
  </si>
  <si>
    <t>Mahmod</t>
  </si>
  <si>
    <t>maha malook</t>
  </si>
  <si>
    <t>sezar</t>
  </si>
  <si>
    <t>salmea</t>
  </si>
  <si>
    <t>naser sukkar</t>
  </si>
  <si>
    <t>mansour</t>
  </si>
  <si>
    <t>ghada</t>
  </si>
  <si>
    <t>der ali</t>
  </si>
  <si>
    <t>nada aljabasiny</t>
  </si>
  <si>
    <t>bashir</t>
  </si>
  <si>
    <t>qamar</t>
  </si>
  <si>
    <t>nsreen az aldeen</t>
  </si>
  <si>
    <t>asame</t>
  </si>
  <si>
    <t>klood</t>
  </si>
  <si>
    <t>nasreen omar</t>
  </si>
  <si>
    <t>badr</t>
  </si>
  <si>
    <t>runkous</t>
  </si>
  <si>
    <t>nour  albahloul</t>
  </si>
  <si>
    <t>louay</t>
  </si>
  <si>
    <t>mnawar</t>
  </si>
  <si>
    <t>Nour Aladas</t>
  </si>
  <si>
    <t>Mohamad Eid</t>
  </si>
  <si>
    <t>Faten</t>
  </si>
  <si>
    <t>NOUR HAZIMEH</t>
  </si>
  <si>
    <t>AHMAD</t>
  </si>
  <si>
    <t>AMIRA</t>
  </si>
  <si>
    <t>DAMASCUS SUBURB</t>
  </si>
  <si>
    <t>Heba Hajj khalil</t>
  </si>
  <si>
    <t>Abd Alaah</t>
  </si>
  <si>
    <t>Hiam</t>
  </si>
  <si>
    <t>Soran</t>
  </si>
  <si>
    <t>hiba hussien</t>
  </si>
  <si>
    <t>ghassan</t>
  </si>
  <si>
    <t>tamadour</t>
  </si>
  <si>
    <t>hiba zen alabideen</t>
  </si>
  <si>
    <t>khaldoun</t>
  </si>
  <si>
    <t>hoyam</t>
  </si>
  <si>
    <t>hadeel alkatreeb</t>
  </si>
  <si>
    <t>shat</t>
  </si>
  <si>
    <t>kafr akeed</t>
  </si>
  <si>
    <t>hadyl roumea</t>
  </si>
  <si>
    <t>amema</t>
  </si>
  <si>
    <t>HESHAM ALMASRI</t>
  </si>
  <si>
    <t>ZAID</t>
  </si>
  <si>
    <t>helda naela</t>
  </si>
  <si>
    <t>rania</t>
  </si>
  <si>
    <t>WEDAD SHEIK</t>
  </si>
  <si>
    <t>RADWAN</t>
  </si>
  <si>
    <t>NRMEEN</t>
  </si>
  <si>
    <t>WAAD HAMMOUD</t>
  </si>
  <si>
    <t>NAREMAS</t>
  </si>
  <si>
    <t>ALSAFA</t>
  </si>
  <si>
    <t>walaa alakkad</t>
  </si>
  <si>
    <t>ahlam hamdoni</t>
  </si>
  <si>
    <t>mhamad</t>
  </si>
  <si>
    <t>Ahmad Reda Ammar</t>
  </si>
  <si>
    <t>Souhaila</t>
  </si>
  <si>
    <t>ahmad lala</t>
  </si>
  <si>
    <t>mohammad nabil</t>
  </si>
  <si>
    <t>khadijeh</t>
  </si>
  <si>
    <t>ahmad mozahem</t>
  </si>
  <si>
    <t>asmaa yasen</t>
  </si>
  <si>
    <t>Daraa</t>
  </si>
  <si>
    <t>afein mhmmad</t>
  </si>
  <si>
    <t>nouri</t>
  </si>
  <si>
    <t>lamaan</t>
  </si>
  <si>
    <t>ktera</t>
  </si>
  <si>
    <t>alaa almasri</t>
  </si>
  <si>
    <t>reman</t>
  </si>
  <si>
    <t>alaa haje abd</t>
  </si>
  <si>
    <t>ebraheem</t>
  </si>
  <si>
    <t>zeda</t>
  </si>
  <si>
    <t>abo damaa</t>
  </si>
  <si>
    <t>majed</t>
  </si>
  <si>
    <t>alaa kheeal</t>
  </si>
  <si>
    <t>mhd</t>
  </si>
  <si>
    <t>amane souleman</t>
  </si>
  <si>
    <t>baneas</t>
  </si>
  <si>
    <t>amnah assad</t>
  </si>
  <si>
    <t>asaad</t>
  </si>
  <si>
    <t>amina bree</t>
  </si>
  <si>
    <t>mnour</t>
  </si>
  <si>
    <t>alnabk</t>
  </si>
  <si>
    <t xml:space="preserve">eman al mohamad </t>
  </si>
  <si>
    <t>fatin</t>
  </si>
  <si>
    <t>ayhab kazara</t>
  </si>
  <si>
    <t>ateef</t>
  </si>
  <si>
    <t>wajeha</t>
  </si>
  <si>
    <t>BARAA ABO SROR</t>
  </si>
  <si>
    <t>MOHAMAD TAREEK</t>
  </si>
  <si>
    <t>NAGLAA</t>
  </si>
  <si>
    <t>SALEH</t>
  </si>
  <si>
    <t>tawfek abo shash</t>
  </si>
  <si>
    <t>jafar ibrahem</t>
  </si>
  <si>
    <t>hetham</t>
  </si>
  <si>
    <t>sana</t>
  </si>
  <si>
    <t>jafar eid</t>
  </si>
  <si>
    <t>monnzer</t>
  </si>
  <si>
    <t>seda</t>
  </si>
  <si>
    <t>Jihan Ghantous</t>
  </si>
  <si>
    <t>Aysar</t>
  </si>
  <si>
    <t>Amina</t>
  </si>
  <si>
    <t>Hanan Morad</t>
  </si>
  <si>
    <t>Hassa</t>
  </si>
  <si>
    <t>Amal</t>
  </si>
  <si>
    <t>kould alnaser</t>
  </si>
  <si>
    <t>freal</t>
  </si>
  <si>
    <t>kan danon</t>
  </si>
  <si>
    <t>danan alaham</t>
  </si>
  <si>
    <t>maysaa</t>
  </si>
  <si>
    <t>diana mourtada</t>
  </si>
  <si>
    <t>mohamad ali</t>
  </si>
  <si>
    <t>assia</t>
  </si>
  <si>
    <t>ebrahim</t>
  </si>
  <si>
    <t>dania salam</t>
  </si>
  <si>
    <t>abd alkarim</t>
  </si>
  <si>
    <t>tatyana</t>
  </si>
  <si>
    <t>kazakstan</t>
  </si>
  <si>
    <t>ramona baghdan</t>
  </si>
  <si>
    <t>hisham</t>
  </si>
  <si>
    <t>arbeen</t>
  </si>
  <si>
    <t>raeeda alshemale</t>
  </si>
  <si>
    <t>mohumad</t>
  </si>
  <si>
    <t>samera</t>
  </si>
  <si>
    <t>zabadane</t>
  </si>
  <si>
    <t>rasha flete</t>
  </si>
  <si>
    <t>ajmad</t>
  </si>
  <si>
    <t>rkeah</t>
  </si>
  <si>
    <t>rgad alhmrawy</t>
  </si>
  <si>
    <t>rbah</t>
  </si>
  <si>
    <t>hiam</t>
  </si>
  <si>
    <t>rnd zaza</t>
  </si>
  <si>
    <t>ranim zriq</t>
  </si>
  <si>
    <t>alea</t>
  </si>
  <si>
    <t>ranem souliman</t>
  </si>
  <si>
    <t>reham alalaam</t>
  </si>
  <si>
    <t>rahaf khalifa</t>
  </si>
  <si>
    <t>mamdouh</t>
  </si>
  <si>
    <t>rahaf dawood</t>
  </si>
  <si>
    <t>zead</t>
  </si>
  <si>
    <t>bader</t>
  </si>
  <si>
    <t>rahaf mousa</t>
  </si>
  <si>
    <t>fasel</t>
  </si>
  <si>
    <t>almarj</t>
  </si>
  <si>
    <t>radwan</t>
  </si>
  <si>
    <t>nadea</t>
  </si>
  <si>
    <t>reem mohammad</t>
  </si>
  <si>
    <t>ziad mohammad</t>
  </si>
  <si>
    <t>raghda</t>
  </si>
  <si>
    <t>reem mouhamed</t>
  </si>
  <si>
    <t>nayf</t>
  </si>
  <si>
    <t>khadra</t>
  </si>
  <si>
    <t>Reem Mahmoud</t>
  </si>
  <si>
    <t>Ihsan</t>
  </si>
  <si>
    <t>zien zien</t>
  </si>
  <si>
    <t>nawras</t>
  </si>
  <si>
    <t>sara  alhaffar</t>
  </si>
  <si>
    <t>hanadi</t>
  </si>
  <si>
    <t>sara alsappagh</t>
  </si>
  <si>
    <t>salam shahin</t>
  </si>
  <si>
    <t>dir ali</t>
  </si>
  <si>
    <t>SALAM SHHADA</t>
  </si>
  <si>
    <t>FAYZ</t>
  </si>
  <si>
    <t>DARYA</t>
  </si>
  <si>
    <t>souleman alshufi</t>
  </si>
  <si>
    <t>fares</t>
  </si>
  <si>
    <t>moufeda</t>
  </si>
  <si>
    <t>sameh fakhre</t>
  </si>
  <si>
    <t>mhd mazen</t>
  </si>
  <si>
    <t>dooaa</t>
  </si>
  <si>
    <t>Somar Alkhaled</t>
  </si>
  <si>
    <t>Bassam</t>
  </si>
  <si>
    <t>Eman</t>
  </si>
  <si>
    <t>Sarakeb</t>
  </si>
  <si>
    <t>seleen albouarshe</t>
  </si>
  <si>
    <t>mohmood</t>
  </si>
  <si>
    <t>shadia alsardah</t>
  </si>
  <si>
    <t>shaam balan</t>
  </si>
  <si>
    <t>afaaf</t>
  </si>
  <si>
    <t>saboura</t>
  </si>
  <si>
    <t>SHAZA ALBARBOUR</t>
  </si>
  <si>
    <t>MOUNER</t>
  </si>
  <si>
    <t>SHAZA SAFAjale</t>
  </si>
  <si>
    <t>mohamad ameen</t>
  </si>
  <si>
    <t>Raghad</t>
  </si>
  <si>
    <t>shahd chkir</t>
  </si>
  <si>
    <t>shkrea</t>
  </si>
  <si>
    <t>algarya</t>
  </si>
  <si>
    <t>rabeaa</t>
  </si>
  <si>
    <t>doha tabagha</t>
  </si>
  <si>
    <t>tareq dandon</t>
  </si>
  <si>
    <t>esam</t>
  </si>
  <si>
    <t>jehad</t>
  </si>
  <si>
    <t>AbdulRahim  Maqsousa</t>
  </si>
  <si>
    <t>Mohammed Khayri</t>
  </si>
  <si>
    <t>Mayada</t>
  </si>
  <si>
    <t>abeer alkheat</t>
  </si>
  <si>
    <t>ali maher</t>
  </si>
  <si>
    <t>randa</t>
  </si>
  <si>
    <t>afraa yaghi</t>
  </si>
  <si>
    <t>salih</t>
  </si>
  <si>
    <t>aisha</t>
  </si>
  <si>
    <t>ola hasan</t>
  </si>
  <si>
    <t>dahee</t>
  </si>
  <si>
    <t>lames</t>
  </si>
  <si>
    <t>mhd ali</t>
  </si>
  <si>
    <t>ali moulhim</t>
  </si>
  <si>
    <t>zawat</t>
  </si>
  <si>
    <t>anaya alkiamy</t>
  </si>
  <si>
    <t>sbreen</t>
  </si>
  <si>
    <t>badeaa</t>
  </si>
  <si>
    <t>swidaa</t>
  </si>
  <si>
    <t>gheth weha</t>
  </si>
  <si>
    <t>fatema alali</t>
  </si>
  <si>
    <t>yasin</t>
  </si>
  <si>
    <t>rema</t>
  </si>
  <si>
    <t>kosay zagmot</t>
  </si>
  <si>
    <t>qosie tarabih</t>
  </si>
  <si>
    <t>montaha</t>
  </si>
  <si>
    <t>swaidaa</t>
  </si>
  <si>
    <t>KARAM GHANEM</t>
  </si>
  <si>
    <t>MOTEE</t>
  </si>
  <si>
    <t>REMAH</t>
  </si>
  <si>
    <t>kram mahfood</t>
  </si>
  <si>
    <t>tag aldeen</t>
  </si>
  <si>
    <t>abiir</t>
  </si>
  <si>
    <t>salmia</t>
  </si>
  <si>
    <t>kefah wasof</t>
  </si>
  <si>
    <t>mohssen</t>
  </si>
  <si>
    <t>loubna saleh</t>
  </si>
  <si>
    <t>faerouaz</t>
  </si>
  <si>
    <t xml:space="preserve">LUJAIN  ALMOHAMMAD </t>
  </si>
  <si>
    <t xml:space="preserve">AHMAD </t>
  </si>
  <si>
    <t>SANAA</t>
  </si>
  <si>
    <t xml:space="preserve">DAMASCUS </t>
  </si>
  <si>
    <t>layal ebrahim</t>
  </si>
  <si>
    <t>lilas qaaty</t>
  </si>
  <si>
    <t>laila dahan</t>
  </si>
  <si>
    <t>abd almonem</t>
  </si>
  <si>
    <t>nahed</t>
  </si>
  <si>
    <t>LEEN FATOUM</t>
  </si>
  <si>
    <t>MOHAMMAD</t>
  </si>
  <si>
    <t>ELHAM</t>
  </si>
  <si>
    <t>SALAMEH</t>
  </si>
  <si>
    <t>leen yousef</t>
  </si>
  <si>
    <t>houssen</t>
  </si>
  <si>
    <t>rabia</t>
  </si>
  <si>
    <t>lena alskaf</t>
  </si>
  <si>
    <t>soher</t>
  </si>
  <si>
    <t>moteaa</t>
  </si>
  <si>
    <t>maged alhahy</t>
  </si>
  <si>
    <t>shiren</t>
  </si>
  <si>
    <t>kbr alsat</t>
  </si>
  <si>
    <t>maged wahibi</t>
  </si>
  <si>
    <t>ndal</t>
  </si>
  <si>
    <t>nazek</t>
  </si>
  <si>
    <t>mkem alyarmouk</t>
  </si>
  <si>
    <t>magdoleen sleman</t>
  </si>
  <si>
    <t>wfaa</t>
  </si>
  <si>
    <t>mohamad alkhadre</t>
  </si>
  <si>
    <t>fahd</t>
  </si>
  <si>
    <t>mayda</t>
  </si>
  <si>
    <t>mohmad alshih</t>
  </si>
  <si>
    <t>kmall</t>
  </si>
  <si>
    <t>atedal</t>
  </si>
  <si>
    <t>Mohammed Bader KOUJAN</t>
  </si>
  <si>
    <t>MHD Kheder</t>
  </si>
  <si>
    <t>Souha</t>
  </si>
  <si>
    <t>Seville - SPAIN</t>
  </si>
  <si>
    <t>mohamad kair alhamza</t>
  </si>
  <si>
    <t>mhd souhaeb alsalkhade</t>
  </si>
  <si>
    <t>haefaa</t>
  </si>
  <si>
    <t>hosen</t>
  </si>
  <si>
    <t>mohamad amar mohaeni</t>
  </si>
  <si>
    <t>lama</t>
  </si>
  <si>
    <t>mohammad mansour</t>
  </si>
  <si>
    <t>Abdulkader</t>
  </si>
  <si>
    <t>Mohammed Yamen Ismael</t>
  </si>
  <si>
    <t>Qasim</t>
  </si>
  <si>
    <t>Wedad</t>
  </si>
  <si>
    <t>mouhamed yousef</t>
  </si>
  <si>
    <t>naemaa</t>
  </si>
  <si>
    <t>marah alshaheen</t>
  </si>
  <si>
    <t>bouthina</t>
  </si>
  <si>
    <t>marah khalil</t>
  </si>
  <si>
    <t>haitham</t>
  </si>
  <si>
    <t>ghaidaa</t>
  </si>
  <si>
    <t>MARAH OMRAN</t>
  </si>
  <si>
    <t>SALIM</t>
  </si>
  <si>
    <t>AHLAM</t>
  </si>
  <si>
    <t>maryam almohammad almaakouri</t>
  </si>
  <si>
    <t>eze din</t>
  </si>
  <si>
    <t>buwayda</t>
  </si>
  <si>
    <t>malaz bader</t>
  </si>
  <si>
    <t>malaz suliman</t>
  </si>
  <si>
    <t>ramez</t>
  </si>
  <si>
    <t>alswedaa</t>
  </si>
  <si>
    <t>hadia</t>
  </si>
  <si>
    <t>may shaheen</t>
  </si>
  <si>
    <t>kasir</t>
  </si>
  <si>
    <t>maili</t>
  </si>
  <si>
    <t>mira nofal</t>
  </si>
  <si>
    <t>taofik</t>
  </si>
  <si>
    <t>anaya</t>
  </si>
  <si>
    <t>mervana hbouzan</t>
  </si>
  <si>
    <t>houssam</t>
  </si>
  <si>
    <t>tamara</t>
  </si>
  <si>
    <t>mishlin alkhouri</t>
  </si>
  <si>
    <t>ameen</t>
  </si>
  <si>
    <t>souad</t>
  </si>
  <si>
    <t>faez</t>
  </si>
  <si>
    <t>zenab</t>
  </si>
  <si>
    <t>nbras alabed alzeep</t>
  </si>
  <si>
    <t>tref</t>
  </si>
  <si>
    <t>albsira</t>
  </si>
  <si>
    <t>nataly sbieh</t>
  </si>
  <si>
    <t>najah alshalah</t>
  </si>
  <si>
    <t>nsreen alkhwaam</t>
  </si>
  <si>
    <t>nagham alia</t>
  </si>
  <si>
    <t>shheda</t>
  </si>
  <si>
    <t>nagham kaadan</t>
  </si>
  <si>
    <t>nour alderi</t>
  </si>
  <si>
    <t>sara</t>
  </si>
  <si>
    <t>nour aita</t>
  </si>
  <si>
    <t>nazir</t>
  </si>
  <si>
    <t>nour abdullah</t>
  </si>
  <si>
    <t>aldana</t>
  </si>
  <si>
    <t>Ali</t>
  </si>
  <si>
    <t>NOURHAN HABO RASHID</t>
  </si>
  <si>
    <t>FARID</t>
  </si>
  <si>
    <t>GHAYDAA</t>
  </si>
  <si>
    <t>HADY HALAAK</t>
  </si>
  <si>
    <t>KASSAM</t>
  </si>
  <si>
    <t>KAWKAB</t>
  </si>
  <si>
    <t>MARET MASREEN</t>
  </si>
  <si>
    <t>emad</t>
  </si>
  <si>
    <t>hiba albasha</t>
  </si>
  <si>
    <t>rafeek</t>
  </si>
  <si>
    <t>manar</t>
  </si>
  <si>
    <t>hiba alalabi</t>
  </si>
  <si>
    <t>hiba alkarm</t>
  </si>
  <si>
    <t>souleman</t>
  </si>
  <si>
    <t>hadil albargas</t>
  </si>
  <si>
    <t>mhidi</t>
  </si>
  <si>
    <t>der alzor</t>
  </si>
  <si>
    <t>reta</t>
  </si>
  <si>
    <t>Hadel Bahsas</t>
  </si>
  <si>
    <t>Waleed</t>
  </si>
  <si>
    <t>Aamal</t>
  </si>
  <si>
    <t>Lybia</t>
  </si>
  <si>
    <t>hazar  meraae</t>
  </si>
  <si>
    <t>hayat</t>
  </si>
  <si>
    <t>hala alboshe</t>
  </si>
  <si>
    <t>yahya</t>
  </si>
  <si>
    <t>honedh</t>
  </si>
  <si>
    <t>hanadi hamdan</t>
  </si>
  <si>
    <t>hama</t>
  </si>
  <si>
    <t>haya alhazaa</t>
  </si>
  <si>
    <t>mahmouad</t>
  </si>
  <si>
    <t>haya mlly</t>
  </si>
  <si>
    <t>ahlam</t>
  </si>
  <si>
    <t>WASEEM TAMMAH</t>
  </si>
  <si>
    <t>MOUATAZ</t>
  </si>
  <si>
    <t>wissal abdullah</t>
  </si>
  <si>
    <t>nidal</t>
  </si>
  <si>
    <t>tartus</t>
  </si>
  <si>
    <t>yara atiea</t>
  </si>
  <si>
    <t>yara fourej</t>
  </si>
  <si>
    <t>abrahim</t>
  </si>
  <si>
    <t>yousra nader</t>
  </si>
  <si>
    <t>said</t>
  </si>
  <si>
    <t>saffa</t>
  </si>
  <si>
    <t>youmna wahpy</t>
  </si>
  <si>
    <t>alnasriah</t>
  </si>
  <si>
    <t>farah samra</t>
  </si>
  <si>
    <t>tamam</t>
  </si>
  <si>
    <t>abir</t>
  </si>
  <si>
    <t>nour shirazi</t>
  </si>
  <si>
    <t>ammar</t>
  </si>
  <si>
    <t>ahmad alsheikh</t>
  </si>
  <si>
    <t>amineh</t>
  </si>
  <si>
    <t>moaddamyealsham</t>
  </si>
  <si>
    <t>doma</t>
  </si>
  <si>
    <t>ibrahem ghanam</t>
  </si>
  <si>
    <t>ahmad almozower</t>
  </si>
  <si>
    <t>basima</t>
  </si>
  <si>
    <t>areej samour</t>
  </si>
  <si>
    <t>shuma</t>
  </si>
  <si>
    <t>osama alawar</t>
  </si>
  <si>
    <t>ahssan</t>
  </si>
  <si>
    <t>asala salman</t>
  </si>
  <si>
    <t xml:space="preserve">tartous </t>
  </si>
  <si>
    <t>ALAA ALKASSAR</t>
  </si>
  <si>
    <t>MOATAZ</t>
  </si>
  <si>
    <t>alaa alkek</t>
  </si>
  <si>
    <t>nahwa</t>
  </si>
  <si>
    <t>alaa khaled</t>
  </si>
  <si>
    <t>zoubaeda</t>
  </si>
  <si>
    <t>ALAA SOULEMAN</t>
  </si>
  <si>
    <t>MALEK</t>
  </si>
  <si>
    <t xml:space="preserve">DAMAS </t>
  </si>
  <si>
    <t>alanoud mousa hasan</t>
  </si>
  <si>
    <t>osama</t>
  </si>
  <si>
    <t>bridah</t>
  </si>
  <si>
    <t>alma  haidar</t>
  </si>
  <si>
    <t>iyad</t>
  </si>
  <si>
    <t>aman kadah</t>
  </si>
  <si>
    <t>amani edlbi</t>
  </si>
  <si>
    <t>fars</t>
  </si>
  <si>
    <t>hana</t>
  </si>
  <si>
    <t>amal Sedo</t>
  </si>
  <si>
    <t>sedo</t>
  </si>
  <si>
    <t>malaka</t>
  </si>
  <si>
    <t>AMEER AL RAHWANJI</t>
  </si>
  <si>
    <t>MAHER</t>
  </si>
  <si>
    <t>MONA</t>
  </si>
  <si>
    <t>amera alhamed</t>
  </si>
  <si>
    <t>samea</t>
  </si>
  <si>
    <t>ramia</t>
  </si>
  <si>
    <t>antsar atia</t>
  </si>
  <si>
    <t>hatem</t>
  </si>
  <si>
    <t>anwar khashifa</t>
  </si>
  <si>
    <t>beean</t>
  </si>
  <si>
    <t>damaa</t>
  </si>
  <si>
    <t>fadia</t>
  </si>
  <si>
    <t>ayat  zain aldeen</t>
  </si>
  <si>
    <t>eman alfark</t>
  </si>
  <si>
    <t>waleed</t>
  </si>
  <si>
    <t>loli</t>
  </si>
  <si>
    <t>alnasria</t>
  </si>
  <si>
    <t>inaas ibrahim</t>
  </si>
  <si>
    <t>fada</t>
  </si>
  <si>
    <t>bareen</t>
  </si>
  <si>
    <t>enas nassif</t>
  </si>
  <si>
    <t>siham</t>
  </si>
  <si>
    <t>aya tabaa</t>
  </si>
  <si>
    <t>fahed</t>
  </si>
  <si>
    <t>AYA  KHLIL</t>
  </si>
  <si>
    <t>GHASAN</t>
  </si>
  <si>
    <t>yosra</t>
  </si>
  <si>
    <t>halab</t>
  </si>
  <si>
    <t>boshra alasad</t>
  </si>
  <si>
    <t>abd alazez</t>
  </si>
  <si>
    <t>khanoum</t>
  </si>
  <si>
    <t>bayan alsagher</t>
  </si>
  <si>
    <t>abdula</t>
  </si>
  <si>
    <t>tamam husain</t>
  </si>
  <si>
    <t>shaukat</t>
  </si>
  <si>
    <t>adeebah</t>
  </si>
  <si>
    <t>yaimaa alali habib</t>
  </si>
  <si>
    <t>ziad</t>
  </si>
  <si>
    <t>joud  wakeem</t>
  </si>
  <si>
    <t>mishel</t>
  </si>
  <si>
    <t>gorget</t>
  </si>
  <si>
    <t>yabroud</t>
  </si>
  <si>
    <t>george nekala</t>
  </si>
  <si>
    <t>joulia tasbhje</t>
  </si>
  <si>
    <t>obi</t>
  </si>
  <si>
    <t>nasrin</t>
  </si>
  <si>
    <t>Hussam Jhjah</t>
  </si>
  <si>
    <t>Kamal</t>
  </si>
  <si>
    <t>Nawal</t>
  </si>
  <si>
    <t>mamoun</t>
  </si>
  <si>
    <t>hala saad</t>
  </si>
  <si>
    <t>ragaa ftnah</t>
  </si>
  <si>
    <t>ashrfet shnaia</t>
  </si>
  <si>
    <t>salah</t>
  </si>
  <si>
    <t>hanan brigech</t>
  </si>
  <si>
    <t>mohammdd</t>
  </si>
  <si>
    <t>kadiga sardar</t>
  </si>
  <si>
    <t>hayaa</t>
  </si>
  <si>
    <t>khadr deeb</t>
  </si>
  <si>
    <t>souhel</t>
  </si>
  <si>
    <t>dania  aldaas</t>
  </si>
  <si>
    <t>tarek</t>
  </si>
  <si>
    <t>nour</t>
  </si>
  <si>
    <t>damascu</t>
  </si>
  <si>
    <t>Dania Sorakli</t>
  </si>
  <si>
    <t>Shawkat</t>
  </si>
  <si>
    <t>duaa alkelany</t>
  </si>
  <si>
    <t>muhamad nazer</t>
  </si>
  <si>
    <t>meada</t>
  </si>
  <si>
    <t>damuscus</t>
  </si>
  <si>
    <t>doaa hamtdo</t>
  </si>
  <si>
    <t>murshfd</t>
  </si>
  <si>
    <t>fryal</t>
  </si>
  <si>
    <t>yarmouk</t>
  </si>
  <si>
    <t>daiana shabibi</t>
  </si>
  <si>
    <t>mohammad diaa</t>
  </si>
  <si>
    <t>rghada</t>
  </si>
  <si>
    <t>dyma salat alakbani</t>
  </si>
  <si>
    <t>waiel</t>
  </si>
  <si>
    <t>dema shawkl</t>
  </si>
  <si>
    <t>reem</t>
  </si>
  <si>
    <t>dina alassafen</t>
  </si>
  <si>
    <t>Raeda Zaleka</t>
  </si>
  <si>
    <t>rama alghoush</t>
  </si>
  <si>
    <t>alsayda zainab</t>
  </si>
  <si>
    <t>rama bushnak</t>
  </si>
  <si>
    <t>soumaya</t>
  </si>
  <si>
    <t>RAMA GOMA</t>
  </si>
  <si>
    <t>ADIAL</t>
  </si>
  <si>
    <t>Rama Khatab</t>
  </si>
  <si>
    <t>Nadem</t>
  </si>
  <si>
    <t>Haifaa</t>
  </si>
  <si>
    <t>Moadamia</t>
  </si>
  <si>
    <t>RAMA NAME</t>
  </si>
  <si>
    <t>YEHEA</t>
  </si>
  <si>
    <t>NAHLA</t>
  </si>
  <si>
    <t>RAMA SAIF ALDEEN</t>
  </si>
  <si>
    <t>KHOZAMA</t>
  </si>
  <si>
    <t>ramia alsouri</t>
  </si>
  <si>
    <t>rania barode</t>
  </si>
  <si>
    <t>ziyad</t>
  </si>
  <si>
    <t>safaa</t>
  </si>
  <si>
    <t>raniah alhamadan</t>
  </si>
  <si>
    <t>rwdaena alali</t>
  </si>
  <si>
    <t>yehia</t>
  </si>
  <si>
    <t>ghazala</t>
  </si>
  <si>
    <t>razan mahamad alhussien</t>
  </si>
  <si>
    <t>sabha</t>
  </si>
  <si>
    <t>RASHA HDEHA</t>
  </si>
  <si>
    <t>MOHAMAD SAAED</t>
  </si>
  <si>
    <t>ALRAED</t>
  </si>
  <si>
    <t>Shadi kayd abo ahmad</t>
  </si>
  <si>
    <t>Majd</t>
  </si>
  <si>
    <t>Alsweidaa</t>
  </si>
  <si>
    <t>RANIEM SANDOOK</t>
  </si>
  <si>
    <t>WAFFA</t>
  </si>
  <si>
    <t>Riham Almohamad</t>
  </si>
  <si>
    <t>Nahia</t>
  </si>
  <si>
    <t>rahaf ayoub</t>
  </si>
  <si>
    <t>abd alhamid</t>
  </si>
  <si>
    <t>RAHAF SAKER</t>
  </si>
  <si>
    <t>BASEM</t>
  </si>
  <si>
    <t>REMA</t>
  </si>
  <si>
    <t>Ayman</t>
  </si>
  <si>
    <t>rahaf marse kanakere</t>
  </si>
  <si>
    <t>slemah</t>
  </si>
  <si>
    <t>rawan atek</t>
  </si>
  <si>
    <t>read</t>
  </si>
  <si>
    <t>rawan ;amon</t>
  </si>
  <si>
    <t>rawan nashook</t>
  </si>
  <si>
    <t>razan</t>
  </si>
  <si>
    <t>majeda</t>
  </si>
  <si>
    <t>zahraa romani</t>
  </si>
  <si>
    <t>houssin</t>
  </si>
  <si>
    <t>zen osman</t>
  </si>
  <si>
    <t>zeinab hdla</t>
  </si>
  <si>
    <t>fadlon</t>
  </si>
  <si>
    <t>zeina</t>
  </si>
  <si>
    <t>hoshdoer</t>
  </si>
  <si>
    <t>nasrea</t>
  </si>
  <si>
    <t>sabah</t>
  </si>
  <si>
    <t>SAMAHER FAYAAD</t>
  </si>
  <si>
    <t>BASEEM</t>
  </si>
  <si>
    <t>TAMRH</t>
  </si>
  <si>
    <t>siham albujairami</t>
  </si>
  <si>
    <t>yaarob</t>
  </si>
  <si>
    <t>khadija</t>
  </si>
  <si>
    <t>sewar alnajem</t>
  </si>
  <si>
    <t>naaiem</t>
  </si>
  <si>
    <t>munawh</t>
  </si>
  <si>
    <t>nawaf</t>
  </si>
  <si>
    <t>ameer barkeil</t>
  </si>
  <si>
    <t>fareza</t>
  </si>
  <si>
    <t>abdullah mohammed</t>
  </si>
  <si>
    <t>ramadan</t>
  </si>
  <si>
    <t>jawzah</t>
  </si>
  <si>
    <t>maabada</t>
  </si>
  <si>
    <t>abeer almerai</t>
  </si>
  <si>
    <t>abdalkarem</t>
  </si>
  <si>
    <t>abeer azzam</t>
  </si>
  <si>
    <t>adawia saeed</t>
  </si>
  <si>
    <t>sera</t>
  </si>
  <si>
    <t>AZZAM BARADEI</t>
  </si>
  <si>
    <t>MOHAMAD ABDULSALAM</t>
  </si>
  <si>
    <t>HEND</t>
  </si>
  <si>
    <t>TARTOUS</t>
  </si>
  <si>
    <t>aza yousef</t>
  </si>
  <si>
    <t>saeel</t>
  </si>
  <si>
    <t>halah</t>
  </si>
  <si>
    <t>alaa horania</t>
  </si>
  <si>
    <t>mohasmad</t>
  </si>
  <si>
    <t>ali alhlal alibrahim</t>
  </si>
  <si>
    <t>rya</t>
  </si>
  <si>
    <t>ali alrashed</t>
  </si>
  <si>
    <t>naefa</t>
  </si>
  <si>
    <t>ali  hasson</t>
  </si>
  <si>
    <t>hasibi</t>
  </si>
  <si>
    <t>bokasm</t>
  </si>
  <si>
    <t>amar bdran</t>
  </si>
  <si>
    <t>skina</t>
  </si>
  <si>
    <t>ghussun darwish</t>
  </si>
  <si>
    <t>amead</t>
  </si>
  <si>
    <t>boothena</t>
  </si>
  <si>
    <t>ghofraan alaakla</t>
  </si>
  <si>
    <t>ahmaad</t>
  </si>
  <si>
    <t>Ghofran Alaa Aldeen</t>
  </si>
  <si>
    <t>Mazen</t>
  </si>
  <si>
    <t>Huda</t>
  </si>
  <si>
    <t>ghina matene</t>
  </si>
  <si>
    <t>abla</t>
  </si>
  <si>
    <t>damascoua</t>
  </si>
  <si>
    <t>FADI ALNASSER</t>
  </si>
  <si>
    <t>ANAAM</t>
  </si>
  <si>
    <t>DERAA</t>
  </si>
  <si>
    <t>shadia</t>
  </si>
  <si>
    <t>fatma aldaher</t>
  </si>
  <si>
    <t>mhmb</t>
  </si>
  <si>
    <t>hessnea</t>
  </si>
  <si>
    <t>alrgh</t>
  </si>
  <si>
    <t>fatme zeton</t>
  </si>
  <si>
    <t>hefaa</t>
  </si>
  <si>
    <t>aljbe</t>
  </si>
  <si>
    <t>fadwa toukan</t>
  </si>
  <si>
    <t>souhela</t>
  </si>
  <si>
    <t>firaas remman</t>
  </si>
  <si>
    <t>der aile</t>
  </si>
  <si>
    <t>FARAH DARWISH</t>
  </si>
  <si>
    <t>AEMAM</t>
  </si>
  <si>
    <t>RIF DAMASCUS</t>
  </si>
  <si>
    <t>FARH ATFH</t>
  </si>
  <si>
    <t>MOHAMAD AMEER</t>
  </si>
  <si>
    <t>falak alsakan</t>
  </si>
  <si>
    <t>nazeh</t>
  </si>
  <si>
    <t>shaa</t>
  </si>
  <si>
    <t>gandalcastile</t>
  </si>
  <si>
    <t>kamel alhassan</t>
  </si>
  <si>
    <t>Qosay</t>
  </si>
  <si>
    <t>karam allah swed</t>
  </si>
  <si>
    <t>ali swed</t>
  </si>
  <si>
    <t>rimaa</t>
  </si>
  <si>
    <t>krestel nouna</t>
  </si>
  <si>
    <t>antoun</t>
  </si>
  <si>
    <t>lana esmandar</t>
  </si>
  <si>
    <t>hamza</t>
  </si>
  <si>
    <t>latakea</t>
  </si>
  <si>
    <t>LANA ALJNEAT</t>
  </si>
  <si>
    <t>ABUD ALRAHMAAN</t>
  </si>
  <si>
    <t>SAHAR</t>
  </si>
  <si>
    <t>loubna souleman</t>
  </si>
  <si>
    <t>lama khaleel</t>
  </si>
  <si>
    <t>yaboud</t>
  </si>
  <si>
    <t>Lamees eubayd</t>
  </si>
  <si>
    <t>Reem</t>
  </si>
  <si>
    <t>lames masood</t>
  </si>
  <si>
    <t>lima alshoufi</t>
  </si>
  <si>
    <t>yasser</t>
  </si>
  <si>
    <t>amera</t>
  </si>
  <si>
    <t>LEEN ALNAJAR</t>
  </si>
  <si>
    <t>MAJDE</t>
  </si>
  <si>
    <t>RAMATA</t>
  </si>
  <si>
    <t>lina alkhansa</t>
  </si>
  <si>
    <t>madlin alshoufi</t>
  </si>
  <si>
    <t>otaf</t>
  </si>
  <si>
    <t>jourdan-erbed</t>
  </si>
  <si>
    <t>mouhamd albakhokh</t>
  </si>
  <si>
    <t>yehea</t>
  </si>
  <si>
    <t>Mohammad Khanum</t>
  </si>
  <si>
    <t>Mohammad Haitham</t>
  </si>
  <si>
    <t>FADIA</t>
  </si>
  <si>
    <t>mohamad abdallah</t>
  </si>
  <si>
    <t>alyarmyk camp</t>
  </si>
  <si>
    <t>lamya</t>
  </si>
  <si>
    <t>zabadani</t>
  </si>
  <si>
    <t>MARAH ALALI</t>
  </si>
  <si>
    <t>FADA</t>
  </si>
  <si>
    <t>marwa khador</t>
  </si>
  <si>
    <t>kharbi almaaza</t>
  </si>
  <si>
    <t>mariam baloul</t>
  </si>
  <si>
    <t>Malak Khattab</t>
  </si>
  <si>
    <t>Naseraddien</t>
  </si>
  <si>
    <t>Fathia</t>
  </si>
  <si>
    <t>omar</t>
  </si>
  <si>
    <t>mounira alabbar</t>
  </si>
  <si>
    <t>daryya</t>
  </si>
  <si>
    <t>Houda</t>
  </si>
  <si>
    <t>mereana nadaf</t>
  </si>
  <si>
    <t>yassen</t>
  </si>
  <si>
    <t>mais alreem shahriur</t>
  </si>
  <si>
    <t>talal</t>
  </si>
  <si>
    <t>mysoun shareet</t>
  </si>
  <si>
    <t>mayson ali</t>
  </si>
  <si>
    <t>kaser</t>
  </si>
  <si>
    <t>NADEN SHEIKH OMAR</t>
  </si>
  <si>
    <t>MHD ZEIAD</t>
  </si>
  <si>
    <t>SAFAA</t>
  </si>
  <si>
    <t>nermeen hasan</t>
  </si>
  <si>
    <t>saada</t>
  </si>
  <si>
    <t>Nagham alsamman</t>
  </si>
  <si>
    <t>kefaah</t>
  </si>
  <si>
    <t>nehad algarmakani</t>
  </si>
  <si>
    <t>jamel</t>
  </si>
  <si>
    <t>mdalla</t>
  </si>
  <si>
    <t>noor abo alkhir</t>
  </si>
  <si>
    <t>khatar</t>
  </si>
  <si>
    <t>nour aldarwish</t>
  </si>
  <si>
    <t>alhagar alasuad</t>
  </si>
  <si>
    <t>nour aldeen alsbsbi</t>
  </si>
  <si>
    <t>nour alhuda zeeter</t>
  </si>
  <si>
    <t>fadwa</t>
  </si>
  <si>
    <t>nour alhouda saleh haidar</t>
  </si>
  <si>
    <t>mhd zain alabeden</t>
  </si>
  <si>
    <t>nour drkzwny</t>
  </si>
  <si>
    <t>souzan</t>
  </si>
  <si>
    <t>nour zayton</t>
  </si>
  <si>
    <t>noor mahmaud</t>
  </si>
  <si>
    <t>yousf</t>
  </si>
  <si>
    <t>ebtihal</t>
  </si>
  <si>
    <t>abodabi</t>
  </si>
  <si>
    <t xml:space="preserve">nourman  alhousen </t>
  </si>
  <si>
    <t>hasn</t>
  </si>
  <si>
    <t>altaleha</t>
  </si>
  <si>
    <t>nermin albittar</t>
  </si>
  <si>
    <t>nouhad</t>
  </si>
  <si>
    <t>nirmeen draj</t>
  </si>
  <si>
    <t>fadel</t>
  </si>
  <si>
    <t>kalat gandl</t>
  </si>
  <si>
    <t>aile</t>
  </si>
  <si>
    <t>HALa katal alhaee</t>
  </si>
  <si>
    <t>mohamad deeb</t>
  </si>
  <si>
    <t>aidlib</t>
  </si>
  <si>
    <t>abd alateef</t>
  </si>
  <si>
    <t>hiba aita</t>
  </si>
  <si>
    <t>dommer</t>
  </si>
  <si>
    <t>hiba farhat</t>
  </si>
  <si>
    <t>HEBA FYAD</t>
  </si>
  <si>
    <t>ABRAHIM</t>
  </si>
  <si>
    <t>KADIGA</t>
  </si>
  <si>
    <t>BASHNEN</t>
  </si>
  <si>
    <t>Hala issa</t>
  </si>
  <si>
    <t>rhab</t>
  </si>
  <si>
    <t>safwan</t>
  </si>
  <si>
    <t>hiba issa</t>
  </si>
  <si>
    <t>WIAAM  ARMOUSH</t>
  </si>
  <si>
    <t>REEF DAMASCUS</t>
  </si>
  <si>
    <t>wissam shehada</t>
  </si>
  <si>
    <t>towfik</t>
  </si>
  <si>
    <t>yara alhalabi</t>
  </si>
  <si>
    <t>yamen almidani</t>
  </si>
  <si>
    <t>moayad</t>
  </si>
  <si>
    <t>yazan khaddor</t>
  </si>
  <si>
    <t>nabeh</t>
  </si>
  <si>
    <t>sameh</t>
  </si>
  <si>
    <t>yazan abdelki</t>
  </si>
  <si>
    <t>faried</t>
  </si>
  <si>
    <t>YAMAN ALHAJ HUSSEIN</t>
  </si>
  <si>
    <t>ESSAM</t>
  </si>
  <si>
    <t>yumna srouji</t>
  </si>
  <si>
    <t>maysoon</t>
  </si>
  <si>
    <t>shagour</t>
  </si>
  <si>
    <t>alaa shaheen</t>
  </si>
  <si>
    <t>mohmmad nader</t>
  </si>
  <si>
    <t>basema</t>
  </si>
  <si>
    <t>damascuae</t>
  </si>
  <si>
    <t>Alaa Shala</t>
  </si>
  <si>
    <t>Mohamad Saaed</t>
  </si>
  <si>
    <t>Rabiaa</t>
  </si>
  <si>
    <t>Harasta</t>
  </si>
  <si>
    <t>Alaa Abd allah</t>
  </si>
  <si>
    <t>Abd allah</t>
  </si>
  <si>
    <t>Khadra</t>
  </si>
  <si>
    <t>Doma</t>
  </si>
  <si>
    <t>alaa mahmoud</t>
  </si>
  <si>
    <t>alzahraa dadesh</t>
  </si>
  <si>
    <t>faaez</t>
  </si>
  <si>
    <t>zaenab</t>
  </si>
  <si>
    <t>aleht aljamal kanas</t>
  </si>
  <si>
    <t>housin</t>
  </si>
  <si>
    <t>AMAL ALHASBANI</t>
  </si>
  <si>
    <t>FOUZEA</t>
  </si>
  <si>
    <t>ALSWEDA</t>
  </si>
  <si>
    <t>Eman Shairieh</t>
  </si>
  <si>
    <t>batoul aljasim</t>
  </si>
  <si>
    <t>abd alhakeem</t>
  </si>
  <si>
    <t>buthaena</t>
  </si>
  <si>
    <t>batul alharere</t>
  </si>
  <si>
    <t>Batol Mostafa</t>
  </si>
  <si>
    <t>Johaina</t>
  </si>
  <si>
    <t>bothaina nezami</t>
  </si>
  <si>
    <t>fayza</t>
  </si>
  <si>
    <t>mayaden</t>
  </si>
  <si>
    <t>bushra alaani</t>
  </si>
  <si>
    <t>rakdah</t>
  </si>
  <si>
    <t>tal skeen</t>
  </si>
  <si>
    <t>boshra ayobi</t>
  </si>
  <si>
    <t>jihad  almikhan</t>
  </si>
  <si>
    <t>hossein</t>
  </si>
  <si>
    <t>khazna</t>
  </si>
  <si>
    <t>aldoeim</t>
  </si>
  <si>
    <t>joell medaa</t>
  </si>
  <si>
    <t>elias</t>
  </si>
  <si>
    <t>Houssam Rstom</t>
  </si>
  <si>
    <t>Mamon</t>
  </si>
  <si>
    <t>Thana</t>
  </si>
  <si>
    <t>Jablah</t>
  </si>
  <si>
    <t>Hala Saarmm</t>
  </si>
  <si>
    <t>guaith</t>
  </si>
  <si>
    <t>Abeer</t>
  </si>
  <si>
    <t>Dalia Derbas</t>
  </si>
  <si>
    <t>Ismaeel</t>
  </si>
  <si>
    <t>Rudainah</t>
  </si>
  <si>
    <t>Al-Ryadeh</t>
  </si>
  <si>
    <t>DANI KARDOUS</t>
  </si>
  <si>
    <t>GABRIEL</t>
  </si>
  <si>
    <t>dowaa hasbani</t>
  </si>
  <si>
    <t>abd alwahab</t>
  </si>
  <si>
    <t>dima hasan</t>
  </si>
  <si>
    <t>mofaid</t>
  </si>
  <si>
    <t>roz</t>
  </si>
  <si>
    <t>alkrdaha</t>
  </si>
  <si>
    <t>dima khalil</t>
  </si>
  <si>
    <t>dina assaf</t>
  </si>
  <si>
    <t>mishael</t>
  </si>
  <si>
    <t>batt</t>
  </si>
  <si>
    <t>RAMA SHABAAN</t>
  </si>
  <si>
    <t>SALAH</t>
  </si>
  <si>
    <t>rama joha</t>
  </si>
  <si>
    <t>rama mbayd</t>
  </si>
  <si>
    <t>moufak</t>
  </si>
  <si>
    <t>rami mrad</t>
  </si>
  <si>
    <t>robaa alboydane</t>
  </si>
  <si>
    <t>masfaa doma</t>
  </si>
  <si>
    <t>rabbee kasaab</t>
  </si>
  <si>
    <t>razan ghosen</t>
  </si>
  <si>
    <t>jozafin</t>
  </si>
  <si>
    <t>raghda abou az aldin</t>
  </si>
  <si>
    <t>az aldin</t>
  </si>
  <si>
    <t>khoulod</t>
  </si>
  <si>
    <t>ranen najem</t>
  </si>
  <si>
    <t>reham dayoub</t>
  </si>
  <si>
    <t>reham hlal</t>
  </si>
  <si>
    <t>rahaf shanan</t>
  </si>
  <si>
    <t>sallam</t>
  </si>
  <si>
    <t xml:space="preserve">Zein Alabdeen Dayoub </t>
  </si>
  <si>
    <t xml:space="preserve">Hussam </t>
  </si>
  <si>
    <t>Nooris</t>
  </si>
  <si>
    <t>zen mousa</t>
  </si>
  <si>
    <t>gaethaa</t>
  </si>
  <si>
    <t>zainab haddad</t>
  </si>
  <si>
    <t>ferial</t>
  </si>
  <si>
    <t>sandy ali</t>
  </si>
  <si>
    <t>zarefa</t>
  </si>
  <si>
    <t>samah aljammal</t>
  </si>
  <si>
    <t>tareq</t>
  </si>
  <si>
    <t>naama</t>
  </si>
  <si>
    <t>sanaa aldayoub</t>
  </si>
  <si>
    <t>hawash</t>
  </si>
  <si>
    <t>shereen khadour</t>
  </si>
  <si>
    <t>jdeda</t>
  </si>
  <si>
    <t>SAFAA NASSIF</t>
  </si>
  <si>
    <t>ABD ALRAHEM</t>
  </si>
  <si>
    <t>diaa oun</t>
  </si>
  <si>
    <t>aaechaa abood</t>
  </si>
  <si>
    <t>bsher</t>
  </si>
  <si>
    <t>sanea</t>
  </si>
  <si>
    <t>dowma</t>
  </si>
  <si>
    <t>abeer karkar</t>
  </si>
  <si>
    <t>basher</t>
  </si>
  <si>
    <t>afraa darous</t>
  </si>
  <si>
    <t>raedaa</t>
  </si>
  <si>
    <t>aziz</t>
  </si>
  <si>
    <t>Alaa Sammak</t>
  </si>
  <si>
    <t>Rady</t>
  </si>
  <si>
    <t>Rabah</t>
  </si>
  <si>
    <t>Riyadh</t>
  </si>
  <si>
    <t>alia zakaria</t>
  </si>
  <si>
    <t>zohour</t>
  </si>
  <si>
    <t>deir atiyah</t>
  </si>
  <si>
    <t>aheed alyounes</t>
  </si>
  <si>
    <t>mouen</t>
  </si>
  <si>
    <t>naseem</t>
  </si>
  <si>
    <t>GADER ALKABKLE</t>
  </si>
  <si>
    <t>MOHMAD</t>
  </si>
  <si>
    <t>NAHELA</t>
  </si>
  <si>
    <t>Ghader Salman</t>
  </si>
  <si>
    <t>Intebah</t>
  </si>
  <si>
    <t>fadi alessa</t>
  </si>
  <si>
    <t>alraka</t>
  </si>
  <si>
    <t>fathia</t>
  </si>
  <si>
    <t>faihaa asie</t>
  </si>
  <si>
    <t>naiem</t>
  </si>
  <si>
    <t>roawida</t>
  </si>
  <si>
    <t>lama badran</t>
  </si>
  <si>
    <t>zafer</t>
  </si>
  <si>
    <t>lamaa</t>
  </si>
  <si>
    <t>DER ALZOR</t>
  </si>
  <si>
    <t>Moamenah Alali</t>
  </si>
  <si>
    <t>Soliman</t>
  </si>
  <si>
    <t>Mona</t>
  </si>
  <si>
    <t>majdolin Alali alkatea</t>
  </si>
  <si>
    <t>atiah</t>
  </si>
  <si>
    <t>MHD ADIB ALKUDMANI</t>
  </si>
  <si>
    <t>NAHAL</t>
  </si>
  <si>
    <t>mohamad iyas osman</t>
  </si>
  <si>
    <t>moaz</t>
  </si>
  <si>
    <t>asmanaz</t>
  </si>
  <si>
    <t>mohamed dibi</t>
  </si>
  <si>
    <t>nour al deen</t>
  </si>
  <si>
    <t>hyam</t>
  </si>
  <si>
    <t>MOHAMAD NABEH ALMOHAMAD ALMAHMOD</t>
  </si>
  <si>
    <t>ANABIH</t>
  </si>
  <si>
    <t>BOSHRA</t>
  </si>
  <si>
    <t>ALTABAQA</t>
  </si>
  <si>
    <t>marah alhousni</t>
  </si>
  <si>
    <t>MARAH MOUSA</t>
  </si>
  <si>
    <t>SAHAB</t>
  </si>
  <si>
    <t>SBAH</t>
  </si>
  <si>
    <t>marwah kabboul</t>
  </si>
  <si>
    <t>mariam mhdi aloraibi</t>
  </si>
  <si>
    <t>abas</t>
  </si>
  <si>
    <t>manar alhajjar</t>
  </si>
  <si>
    <t>wajdi</t>
  </si>
  <si>
    <t>mouna alhalak</t>
  </si>
  <si>
    <t>hafik</t>
  </si>
  <si>
    <t>Mona Sabeh</t>
  </si>
  <si>
    <t>Aysha</t>
  </si>
  <si>
    <t>maha asee</t>
  </si>
  <si>
    <t>laela</t>
  </si>
  <si>
    <t>MAYSOUN ALHAJ</t>
  </si>
  <si>
    <t>JAMAL ALDEN</t>
  </si>
  <si>
    <t>JAMELAH</t>
  </si>
  <si>
    <t>nara mohammad</t>
  </si>
  <si>
    <t>anis</t>
  </si>
  <si>
    <t>gamila</t>
  </si>
  <si>
    <t>nada sebaa</t>
  </si>
  <si>
    <t>noufah</t>
  </si>
  <si>
    <t>nathera alrfali</t>
  </si>
  <si>
    <t>rfeea</t>
  </si>
  <si>
    <t>NOOR ALGABE</t>
  </si>
  <si>
    <t>HANE</t>
  </si>
  <si>
    <t>NADERA</t>
  </si>
  <si>
    <t>nour alnajar</t>
  </si>
  <si>
    <t>walled</t>
  </si>
  <si>
    <t>nour sabiha</t>
  </si>
  <si>
    <t>nour aesaa</t>
  </si>
  <si>
    <t>noura hassan</t>
  </si>
  <si>
    <t>halwa</t>
  </si>
  <si>
    <t>en samas</t>
  </si>
  <si>
    <t>nermin algandali</t>
  </si>
  <si>
    <t>ilmat</t>
  </si>
  <si>
    <t>osima</t>
  </si>
  <si>
    <t>NERMEN LAHAM</t>
  </si>
  <si>
    <t>GEORG</t>
  </si>
  <si>
    <t>GEORGET</t>
  </si>
  <si>
    <t>hussain</t>
  </si>
  <si>
    <t>hadeel gready</t>
  </si>
  <si>
    <t>heaam</t>
  </si>
  <si>
    <t>hala yoseef</t>
  </si>
  <si>
    <t>nahla</t>
  </si>
  <si>
    <t>hanadi alshahma</t>
  </si>
  <si>
    <t>abdallaha</t>
  </si>
  <si>
    <t>walaa esmail</t>
  </si>
  <si>
    <t>yara amran</t>
  </si>
  <si>
    <t>maism</t>
  </si>
  <si>
    <t>daMASCUCS</t>
  </si>
  <si>
    <t>yasmen abdullah</t>
  </si>
  <si>
    <t>yesser hammoush</t>
  </si>
  <si>
    <t>souha</t>
  </si>
  <si>
    <t>youla sarheel</t>
  </si>
  <si>
    <t>zahi</t>
  </si>
  <si>
    <t>lutfi</t>
  </si>
  <si>
    <t>Homs</t>
  </si>
  <si>
    <t>ayman merei</t>
  </si>
  <si>
    <t>arneh</t>
  </si>
  <si>
    <t>NEBAL ALKOTESH</t>
  </si>
  <si>
    <t>MYASER</t>
  </si>
  <si>
    <t>SALIMA</t>
  </si>
  <si>
    <t>esraa saood</t>
  </si>
  <si>
    <t>hashem</t>
  </si>
  <si>
    <t>moniaa</t>
  </si>
  <si>
    <t>salom</t>
  </si>
  <si>
    <t>basel karhkahia</t>
  </si>
  <si>
    <t>enayat</t>
  </si>
  <si>
    <t>jalal dawwd</t>
  </si>
  <si>
    <t>joumana abdallah</t>
  </si>
  <si>
    <t>rafeik</t>
  </si>
  <si>
    <t>samya</t>
  </si>
  <si>
    <t>razan knayzeh</t>
  </si>
  <si>
    <t>jabour</t>
  </si>
  <si>
    <t>rdwan daher</t>
  </si>
  <si>
    <t>dmascus27/8/1982</t>
  </si>
  <si>
    <t>Kasem AlShaghouri</t>
  </si>
  <si>
    <t>Safwan</t>
  </si>
  <si>
    <t>Hend</t>
  </si>
  <si>
    <t>LARA ALBASHER</t>
  </si>
  <si>
    <t>AFRAA</t>
  </si>
  <si>
    <t>lena hamama</t>
  </si>
  <si>
    <t>anessa</t>
  </si>
  <si>
    <t>masaa alhosian</t>
  </si>
  <si>
    <t>sayah</t>
  </si>
  <si>
    <t>batla</t>
  </si>
  <si>
    <t>zeina kozak</t>
  </si>
  <si>
    <t>ادبي</t>
  </si>
  <si>
    <t xml:space="preserve">قطنا </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</si>
  <si>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</si>
  <si>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إستمارة طالب برنامج الإعلام الفصل الثاني للعام الدراسي 2022/2021</t>
  </si>
  <si>
    <t>استنفذت بنتيجة امتحانات الفصل الأول للعام 2021-2022</t>
  </si>
  <si>
    <t>استنفذت بنتيجة امتحانات الفصل الثاني للعام 2020-2021</t>
  </si>
  <si>
    <t>الفصل الأول 2021-2022</t>
  </si>
  <si>
    <t>ضعف الرسوم</t>
  </si>
  <si>
    <t>في حال وجود أي خطأ يمكنك التعديل من هنا</t>
  </si>
  <si>
    <t>الاستنفاذ</t>
  </si>
  <si>
    <t>آلاء عبد العزيز</t>
  </si>
  <si>
    <t>هدايت جاويش</t>
  </si>
  <si>
    <t>ALAA ABD ALAZIZ</t>
  </si>
  <si>
    <t>HADAYAT</t>
  </si>
  <si>
    <t>معاقب</t>
  </si>
  <si>
    <t>لما محمد</t>
  </si>
  <si>
    <t>مايا الشريف</t>
  </si>
  <si>
    <t>محمد نورس</t>
  </si>
  <si>
    <t>ماري شناعة</t>
  </si>
  <si>
    <t>احمد العبود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</si>
</sst>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95" x14ac:knownFonts="1">
    <font>
      <sz val="11"/>
      <color theme="1"/>
      <name val="Calibri"/>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Calibri"/>
      <family val="2"/>
      <scheme val="minor"/>
    </font>
    <font>
      <u/>
      <sz val="10"/>
      <color theme="10"/>
      <name val="Arial"/>
      <family val="2"/>
    </font>
    <font>
      <sz val="11"/>
      <color rgb="FFFF0000"/>
      <name val="Calibri"/>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6"/>
      <color theme="0"/>
      <name val="Arial"/>
      <family val="2"/>
    </font>
    <font>
      <sz val="11"/>
      <name val="Calibri"/>
      <family val="2"/>
      <scheme val="minor"/>
    </font>
    <font>
      <b/>
      <sz val="14"/>
      <color theme="0"/>
      <name val="Calibri"/>
      <family val="2"/>
      <scheme val="minor"/>
    </font>
    <font>
      <b/>
      <sz val="14"/>
      <color theme="8" tint="-0.249977111117893"/>
      <name val="Calibri"/>
      <family val="2"/>
      <scheme val="minor"/>
    </font>
    <font>
      <b/>
      <sz val="12"/>
      <name val="Calibri"/>
      <family val="2"/>
      <scheme val="minor"/>
    </font>
    <font>
      <b/>
      <sz val="16"/>
      <color theme="1"/>
      <name val="Calibri"/>
      <family val="2"/>
      <scheme val="minor"/>
    </font>
    <font>
      <sz val="14"/>
      <color theme="10"/>
      <name val="Arial"/>
      <family val="2"/>
    </font>
    <font>
      <b/>
      <sz val="14"/>
      <color theme="7" tint="0.59999389629810485"/>
      <name val="Calibri"/>
      <family val="2"/>
      <scheme val="minor"/>
    </font>
    <font>
      <b/>
      <u/>
      <sz val="12"/>
      <color theme="10"/>
      <name val="Arial"/>
      <family val="2"/>
    </font>
    <font>
      <b/>
      <sz val="14"/>
      <name val="Calibri"/>
      <family val="2"/>
      <scheme val="minor"/>
    </font>
    <font>
      <b/>
      <sz val="12"/>
      <color theme="0"/>
      <name val="Arial"/>
      <family val="2"/>
    </font>
    <font>
      <b/>
      <sz val="16"/>
      <color theme="0"/>
      <name val="Calibri"/>
      <family val="2"/>
      <scheme val="minor"/>
    </font>
    <font>
      <b/>
      <sz val="10"/>
      <color theme="0"/>
      <name val="Arial"/>
      <family val="2"/>
    </font>
    <font>
      <b/>
      <sz val="8"/>
      <name val="Arial"/>
      <family val="2"/>
    </font>
    <font>
      <sz val="8"/>
      <name val="Calibri"/>
      <family val="2"/>
      <scheme val="minor"/>
    </font>
    <font>
      <sz val="11"/>
      <color theme="5" tint="0.59999389629810485"/>
      <name val="Calibri"/>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Calibri"/>
      <family val="2"/>
      <scheme val="minor"/>
    </font>
    <font>
      <b/>
      <sz val="16"/>
      <color theme="4" tint="-0.249977111117893"/>
      <name val="Calibri"/>
      <family val="2"/>
      <scheme val="minor"/>
    </font>
    <font>
      <b/>
      <sz val="12"/>
      <color theme="0"/>
      <name val="Calibri"/>
      <family val="2"/>
      <scheme val="minor"/>
    </font>
    <font>
      <b/>
      <sz val="12"/>
      <color theme="0"/>
      <name val="Sakkal Majalla"/>
    </font>
    <font>
      <b/>
      <sz val="12"/>
      <color rgb="FF002060"/>
      <name val="Arial"/>
      <family val="2"/>
    </font>
    <font>
      <b/>
      <sz val="12"/>
      <color rgb="FF002060"/>
      <name val="Calibri"/>
      <family val="2"/>
      <scheme val="minor"/>
    </font>
    <font>
      <b/>
      <sz val="16"/>
      <color rgb="FF002060"/>
      <name val="Calibri"/>
      <family val="2"/>
      <scheme val="minor"/>
    </font>
    <font>
      <sz val="12"/>
      <name val="Arial"/>
      <family val="2"/>
      <charset val="178"/>
    </font>
    <font>
      <sz val="12"/>
      <color rgb="FFFF0000"/>
      <name val="Calibri"/>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Calibri"/>
      <family val="2"/>
      <charset val="178"/>
      <scheme val="minor"/>
    </font>
    <font>
      <sz val="14"/>
      <name val="Arial"/>
      <family val="2"/>
      <charset val="178"/>
    </font>
    <font>
      <sz val="12"/>
      <color theme="0"/>
      <name val="Calibri"/>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Calibri"/>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s>
  <borders count="161">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s>
  <cellStyleXfs count="4">
    <xf numFmtId="0" fontId="0" fillId="0" borderId="0"/>
    <xf numFmtId="0" fontId="11" fillId="0" borderId="0" applyNumberFormat="0" applyFill="0" applyBorder="0" applyAlignment="0" applyProtection="0"/>
    <xf numFmtId="0" fontId="7" fillId="0" borderId="0"/>
    <xf numFmtId="0" fontId="8" fillId="0" borderId="0"/>
  </cellStyleXfs>
  <cellXfs count="572">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vertical="center"/>
      <protection hidden="1"/>
    </xf>
    <xf numFmtId="0" fontId="17"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3"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25" fillId="3" borderId="1" xfId="0" applyFont="1" applyFill="1" applyBorder="1" applyAlignment="1" applyProtection="1">
      <alignment horizontal="center" vertical="center"/>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2"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10" fillId="6" borderId="8" xfId="0" applyFont="1" applyFill="1" applyBorder="1" applyAlignment="1">
      <alignment horizontal="center" vertical="center"/>
    </xf>
    <xf numFmtId="0" fontId="25"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6" fillId="0" borderId="29" xfId="0" applyFont="1" applyBorder="1" applyAlignment="1">
      <alignment horizontal="center" vertical="center"/>
    </xf>
    <xf numFmtId="0" fontId="26"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10"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3" fillId="0" borderId="0" xfId="0" applyFont="1" applyAlignment="1">
      <alignment horizontal="center" vertical="center"/>
    </xf>
    <xf numFmtId="0" fontId="30" fillId="0" borderId="0" xfId="0" applyFont="1"/>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2" fillId="0" borderId="0" xfId="0" applyFont="1" applyAlignment="1" applyProtection="1">
      <alignment vertical="center"/>
      <protection hidden="1"/>
    </xf>
    <xf numFmtId="0" fontId="43" fillId="0" borderId="0" xfId="0" applyFont="1"/>
    <xf numFmtId="0" fontId="44" fillId="6" borderId="17" xfId="0" applyFont="1" applyFill="1" applyBorder="1" applyAlignment="1">
      <alignment vertical="center"/>
    </xf>
    <xf numFmtId="0" fontId="10" fillId="0" borderId="30" xfId="0" applyFont="1" applyBorder="1" applyAlignment="1">
      <alignment vertical="center"/>
    </xf>
    <xf numFmtId="0" fontId="3" fillId="0" borderId="0" xfId="0" applyFont="1" applyAlignment="1" applyProtection="1">
      <alignment horizontal="center" vertical="center"/>
      <protection hidden="1"/>
    </xf>
    <xf numFmtId="0" fontId="25"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4" fillId="0" borderId="0" xfId="0" applyFont="1" applyAlignment="1" applyProtection="1">
      <alignment horizontal="center" vertical="center" shrinkToFit="1"/>
      <protection hidden="1"/>
    </xf>
    <xf numFmtId="0" fontId="26" fillId="8" borderId="0" xfId="0" applyFont="1" applyFill="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2" fillId="6" borderId="57" xfId="0" applyFont="1" applyFill="1" applyBorder="1" applyAlignment="1" applyProtection="1">
      <alignment vertical="center" shrinkToFit="1"/>
      <protection hidden="1"/>
    </xf>
    <xf numFmtId="0" fontId="4" fillId="3" borderId="55" xfId="0" applyFont="1" applyFill="1" applyBorder="1" applyAlignment="1" applyProtection="1">
      <alignment vertical="center"/>
      <protection hidden="1"/>
    </xf>
    <xf numFmtId="0" fontId="4" fillId="3" borderId="56" xfId="0" applyFont="1" applyFill="1" applyBorder="1" applyAlignment="1" applyProtection="1">
      <alignment vertical="center"/>
      <protection hidden="1"/>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5"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protection hidden="1"/>
    </xf>
    <xf numFmtId="0" fontId="49" fillId="0" borderId="0" xfId="0" applyFont="1"/>
    <xf numFmtId="0" fontId="52" fillId="0" borderId="0" xfId="0" applyFont="1" applyAlignment="1">
      <alignment horizontal="center"/>
    </xf>
    <xf numFmtId="0" fontId="52" fillId="0" borderId="0" xfId="0" applyFont="1"/>
    <xf numFmtId="0" fontId="55" fillId="12" borderId="82" xfId="1" applyFont="1" applyFill="1" applyBorder="1"/>
    <xf numFmtId="0" fontId="59" fillId="0" borderId="0" xfId="0" applyFont="1"/>
    <xf numFmtId="0" fontId="59" fillId="0" borderId="0" xfId="0" applyFont="1" applyAlignment="1">
      <alignment horizontal="center"/>
    </xf>
    <xf numFmtId="0" fontId="61" fillId="0" borderId="0" xfId="1" applyFont="1" applyFill="1" applyBorder="1" applyAlignment="1">
      <alignment vertical="center" wrapText="1"/>
    </xf>
    <xf numFmtId="0" fontId="61" fillId="0" borderId="0" xfId="1" applyFont="1" applyFill="1" applyAlignment="1"/>
    <xf numFmtId="0" fontId="63" fillId="18" borderId="23" xfId="0" applyFont="1" applyFill="1" applyBorder="1" applyAlignment="1" applyProtection="1">
      <alignment horizontal="center" vertical="center"/>
      <protection locked="0" hidden="1"/>
    </xf>
    <xf numFmtId="0" fontId="25" fillId="18" borderId="3" xfId="0" applyFont="1" applyFill="1" applyBorder="1" applyAlignment="1" applyProtection="1">
      <alignment horizontal="center" vertical="center"/>
      <protection hidden="1"/>
    </xf>
    <xf numFmtId="0" fontId="25" fillId="18" borderId="52" xfId="0" applyFont="1" applyFill="1" applyBorder="1" applyAlignment="1" applyProtection="1">
      <alignment horizontal="center" vertical="center"/>
      <protection hidden="1"/>
    </xf>
    <xf numFmtId="0" fontId="25" fillId="18" borderId="64"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2" xfId="0" applyFill="1" applyBorder="1" applyAlignment="1" applyProtection="1">
      <alignment horizontal="center" vertical="center"/>
      <protection hidden="1"/>
    </xf>
    <xf numFmtId="0" fontId="0" fillId="18" borderId="64" xfId="0" applyFill="1" applyBorder="1" applyAlignment="1" applyProtection="1">
      <alignment horizontal="center" vertical="center"/>
      <protection hidden="1"/>
    </xf>
    <xf numFmtId="0" fontId="30" fillId="11" borderId="0" xfId="0" applyFont="1" applyFill="1"/>
    <xf numFmtId="0" fontId="0" fillId="11" borderId="0" xfId="0" applyFill="1"/>
    <xf numFmtId="0" fontId="26" fillId="11" borderId="0" xfId="0" applyFont="1" applyFill="1"/>
    <xf numFmtId="0" fontId="26" fillId="11" borderId="0" xfId="0" applyFont="1" applyFill="1" applyAlignment="1" applyProtection="1">
      <alignment horizontal="center" vertical="center"/>
      <protection hidden="1"/>
    </xf>
    <xf numFmtId="0" fontId="10" fillId="0" borderId="16" xfId="0" applyFont="1" applyBorder="1" applyAlignment="1">
      <alignment vertical="center"/>
    </xf>
    <xf numFmtId="0" fontId="44" fillId="0" borderId="17" xfId="0" applyFont="1" applyBorder="1" applyAlignment="1">
      <alignment vertical="center"/>
    </xf>
    <xf numFmtId="0" fontId="0" fillId="0" borderId="16" xfId="0" applyBorder="1" applyAlignment="1">
      <alignment vertical="center"/>
    </xf>
    <xf numFmtId="0" fontId="10" fillId="0" borderId="17" xfId="0" applyFont="1" applyBorder="1" applyAlignment="1">
      <alignment vertical="center"/>
    </xf>
    <xf numFmtId="0" fontId="30" fillId="0" borderId="0" xfId="0" applyFont="1" applyProtection="1">
      <protection hidden="1"/>
    </xf>
    <xf numFmtId="0" fontId="0" fillId="0" borderId="0" xfId="0" applyAlignment="1" applyProtection="1">
      <alignment horizontal="center"/>
      <protection hidden="1"/>
    </xf>
    <xf numFmtId="0" fontId="25" fillId="7" borderId="10" xfId="0" applyFont="1" applyFill="1" applyBorder="1" applyAlignment="1">
      <alignment horizontal="center" vertical="center"/>
    </xf>
    <xf numFmtId="0" fontId="25" fillId="4" borderId="4" xfId="0" applyFont="1" applyFill="1" applyBorder="1" applyAlignment="1" applyProtection="1">
      <alignment horizontal="center" vertical="center"/>
      <protection hidden="1"/>
    </xf>
    <xf numFmtId="0" fontId="29" fillId="12" borderId="0" xfId="0" applyFont="1" applyFill="1" applyAlignment="1" applyProtection="1">
      <alignment vertical="center"/>
      <protection hidden="1"/>
    </xf>
    <xf numFmtId="0" fontId="57" fillId="21" borderId="102" xfId="0" applyFont="1" applyFill="1" applyBorder="1" applyAlignment="1" applyProtection="1">
      <alignment vertical="center"/>
      <protection hidden="1"/>
    </xf>
    <xf numFmtId="0" fontId="28" fillId="0" borderId="0" xfId="0" applyFont="1" applyAlignment="1" applyProtection="1">
      <alignment vertical="center"/>
      <protection hidden="1"/>
    </xf>
    <xf numFmtId="165" fontId="27" fillId="0" borderId="94" xfId="0" applyNumberFormat="1" applyFont="1" applyBorder="1" applyAlignment="1" applyProtection="1">
      <alignment vertical="center" shrinkToFit="1"/>
      <protection hidden="1"/>
    </xf>
    <xf numFmtId="0" fontId="0" fillId="0" borderId="94" xfId="0" applyBorder="1" applyProtection="1">
      <protection hidden="1"/>
    </xf>
    <xf numFmtId="0" fontId="64" fillId="0" borderId="94" xfId="0" applyFont="1" applyBorder="1" applyAlignment="1" applyProtection="1">
      <alignment vertical="center"/>
      <protection hidden="1"/>
    </xf>
    <xf numFmtId="165" fontId="67" fillId="0" borderId="94" xfId="0" applyNumberFormat="1" applyFont="1" applyBorder="1" applyAlignment="1" applyProtection="1">
      <alignment vertical="center" shrinkToFit="1"/>
      <protection hidden="1"/>
    </xf>
    <xf numFmtId="165" fontId="68" fillId="0" borderId="94" xfId="0" applyNumberFormat="1" applyFont="1" applyBorder="1" applyAlignment="1" applyProtection="1">
      <alignment vertical="center"/>
      <protection hidden="1"/>
    </xf>
    <xf numFmtId="165" fontId="26" fillId="0" borderId="94" xfId="0" applyNumberFormat="1" applyFont="1" applyBorder="1" applyAlignment="1" applyProtection="1">
      <alignment vertical="center" shrinkToFit="1"/>
      <protection hidden="1"/>
    </xf>
    <xf numFmtId="0" fontId="10" fillId="0" borderId="94"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3" fillId="6" borderId="94" xfId="0" applyFont="1" applyFill="1" applyBorder="1" applyAlignment="1" applyProtection="1">
      <alignment horizontal="center" vertical="center" shrinkToFit="1"/>
      <protection hidden="1"/>
    </xf>
    <xf numFmtId="0" fontId="85" fillId="11" borderId="94" xfId="0" applyFont="1" applyFill="1" applyBorder="1" applyAlignment="1" applyProtection="1">
      <alignment horizontal="center" vertical="center" shrinkToFit="1"/>
      <protection hidden="1"/>
    </xf>
    <xf numFmtId="0" fontId="86" fillId="11" borderId="94" xfId="0" applyFont="1" applyFill="1" applyBorder="1" applyAlignment="1" applyProtection="1">
      <alignment horizontal="center" vertical="center" shrinkToFit="1"/>
      <protection hidden="1"/>
    </xf>
    <xf numFmtId="0" fontId="87" fillId="6" borderId="94" xfId="1" applyFont="1" applyFill="1" applyBorder="1" applyAlignment="1" applyProtection="1">
      <alignment horizontal="center" vertical="center" shrinkToFit="1"/>
      <protection hidden="1"/>
    </xf>
    <xf numFmtId="0" fontId="81" fillId="11" borderId="94" xfId="0" applyFont="1" applyFill="1" applyBorder="1" applyAlignment="1" applyProtection="1">
      <alignment horizontal="center" vertical="center" shrinkToFit="1"/>
      <protection hidden="1"/>
    </xf>
    <xf numFmtId="0" fontId="88" fillId="6" borderId="94" xfId="0" applyFont="1" applyFill="1" applyBorder="1" applyAlignment="1" applyProtection="1">
      <alignment horizontal="center" vertical="center" shrinkToFit="1"/>
      <protection hidden="1"/>
    </xf>
    <xf numFmtId="49" fontId="69" fillId="3" borderId="94" xfId="0" applyNumberFormat="1" applyFont="1" applyFill="1" applyBorder="1" applyAlignment="1" applyProtection="1">
      <alignment horizontal="center" vertical="center" shrinkToFit="1"/>
      <protection hidden="1"/>
    </xf>
    <xf numFmtId="164" fontId="69" fillId="3" borderId="94" xfId="0" applyNumberFormat="1" applyFont="1" applyFill="1" applyBorder="1" applyAlignment="1" applyProtection="1">
      <alignment horizontal="center" vertical="center" shrinkToFit="1"/>
      <protection hidden="1"/>
    </xf>
    <xf numFmtId="0" fontId="85" fillId="0" borderId="94" xfId="0" applyFont="1" applyBorder="1" applyAlignment="1" applyProtection="1">
      <alignment horizontal="center" vertical="center" shrinkToFit="1"/>
      <protection hidden="1"/>
    </xf>
    <xf numFmtId="14" fontId="70" fillId="0" borderId="94" xfId="0" applyNumberFormat="1" applyFont="1" applyBorder="1" applyAlignment="1" applyProtection="1">
      <alignment horizontal="center" vertical="center" shrinkToFit="1"/>
      <protection hidden="1"/>
    </xf>
    <xf numFmtId="0" fontId="69" fillId="3" borderId="94"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7" fillId="0" borderId="94" xfId="0" applyFont="1" applyBorder="1" applyAlignment="1" applyProtection="1">
      <alignment vertical="center"/>
      <protection hidden="1"/>
    </xf>
    <xf numFmtId="0" fontId="81" fillId="24" borderId="94" xfId="0"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center" vertical="center" shrinkToFit="1"/>
      <protection hidden="1"/>
    </xf>
    <xf numFmtId="0" fontId="81" fillId="12" borderId="94"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9" fillId="3" borderId="94" xfId="0" applyFont="1" applyFill="1" applyBorder="1" applyAlignment="1" applyProtection="1">
      <alignment horizontal="center" vertical="center" shrinkToFit="1"/>
      <protection hidden="1"/>
    </xf>
    <xf numFmtId="0" fontId="29" fillId="11"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2" fillId="2" borderId="19" xfId="0" applyFont="1" applyFill="1" applyBorder="1" applyAlignment="1" applyProtection="1">
      <alignment horizontal="center" vertical="center" wrapText="1"/>
      <protection hidden="1"/>
    </xf>
    <xf numFmtId="0" fontId="75" fillId="0" borderId="0" xfId="0" applyFont="1" applyProtection="1">
      <protection hidden="1"/>
    </xf>
    <xf numFmtId="0" fontId="75" fillId="3" borderId="1" xfId="0" applyFont="1" applyFill="1" applyBorder="1" applyAlignment="1" applyProtection="1">
      <alignment horizontal="center" vertical="center"/>
      <protection hidden="1"/>
    </xf>
    <xf numFmtId="0" fontId="75" fillId="24" borderId="0" xfId="0" applyFont="1" applyFill="1" applyAlignment="1" applyProtection="1">
      <alignment horizontal="center" vertical="center"/>
      <protection hidden="1"/>
    </xf>
    <xf numFmtId="0" fontId="75" fillId="24" borderId="0" xfId="0" applyFont="1" applyFill="1" applyProtection="1">
      <protection hidden="1"/>
    </xf>
    <xf numFmtId="0" fontId="74" fillId="0" borderId="29" xfId="0" applyFont="1" applyBorder="1" applyAlignment="1" applyProtection="1">
      <alignment horizontal="center" vertical="center"/>
      <protection hidden="1"/>
    </xf>
    <xf numFmtId="0" fontId="75" fillId="24" borderId="0" xfId="0" applyFont="1" applyFill="1" applyAlignment="1" applyProtection="1">
      <alignment horizontal="center" vertical="center" wrapText="1"/>
      <protection hidden="1"/>
    </xf>
    <xf numFmtId="0" fontId="74"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5"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90" fillId="0" borderId="0" xfId="0" applyFont="1" applyAlignment="1" applyProtection="1">
      <alignment horizontal="center" vertical="center"/>
      <protection hidden="1"/>
    </xf>
    <xf numFmtId="0" fontId="75" fillId="0" borderId="23" xfId="0" applyFont="1" applyBorder="1" applyAlignment="1" applyProtection="1">
      <alignment horizontal="center" vertical="center"/>
      <protection hidden="1"/>
    </xf>
    <xf numFmtId="0" fontId="75"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5" fillId="0" borderId="0" xfId="0" applyFont="1" applyAlignment="1" applyProtection="1">
      <alignment vertical="center"/>
      <protection hidden="1"/>
    </xf>
    <xf numFmtId="0" fontId="41" fillId="0" borderId="0" xfId="0" applyFont="1" applyAlignment="1" applyProtection="1">
      <alignment horizontal="center" vertical="center"/>
      <protection hidden="1"/>
    </xf>
    <xf numFmtId="0" fontId="75" fillId="0" borderId="0" xfId="0" applyFont="1" applyAlignment="1" applyProtection="1">
      <alignment vertical="center" wrapText="1"/>
      <protection hidden="1"/>
    </xf>
    <xf numFmtId="0" fontId="75" fillId="0" borderId="0" xfId="0" applyFont="1" applyAlignment="1" applyProtection="1">
      <alignment vertical="top" wrapText="1"/>
      <protection hidden="1"/>
    </xf>
    <xf numFmtId="0" fontId="92" fillId="0" borderId="14" xfId="0" applyFont="1" applyBorder="1" applyAlignment="1" applyProtection="1">
      <alignment horizontal="center" vertical="center" shrinkToFit="1"/>
      <protection hidden="1"/>
    </xf>
    <xf numFmtId="0" fontId="92" fillId="0" borderId="12" xfId="0" applyFont="1" applyBorder="1" applyAlignment="1" applyProtection="1">
      <alignment horizontal="right" vertical="center" shrinkToFit="1"/>
      <protection hidden="1"/>
    </xf>
    <xf numFmtId="0" fontId="92" fillId="0" borderId="12" xfId="0" applyFont="1" applyBorder="1" applyAlignment="1" applyProtection="1">
      <alignment horizontal="left" vertical="center" shrinkToFit="1"/>
      <protection hidden="1"/>
    </xf>
    <xf numFmtId="0" fontId="91" fillId="0" borderId="12"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165" fontId="27" fillId="0" borderId="101" xfId="0" applyNumberFormat="1" applyFont="1" applyBorder="1" applyAlignment="1" applyProtection="1">
      <alignment vertical="center" shrinkToFit="1"/>
      <protection hidden="1"/>
    </xf>
    <xf numFmtId="0" fontId="27" fillId="0" borderId="101" xfId="0" applyFont="1" applyBorder="1" applyAlignment="1" applyProtection="1">
      <alignment vertical="center" shrinkToFit="1"/>
      <protection hidden="1"/>
    </xf>
    <xf numFmtId="0" fontId="14" fillId="24"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5" fillId="0" borderId="53" xfId="0" applyFont="1" applyBorder="1" applyAlignment="1" applyProtection="1">
      <alignment horizontal="center" vertical="center" shrinkToFit="1"/>
      <protection hidden="1"/>
    </xf>
    <xf numFmtId="0" fontId="72" fillId="5" borderId="20" xfId="0" applyFont="1" applyFill="1" applyBorder="1" applyAlignment="1" applyProtection="1">
      <alignment horizontal="center" vertical="center" wrapText="1"/>
      <protection locked="0" hidden="1"/>
    </xf>
    <xf numFmtId="0" fontId="72" fillId="0" borderId="60" xfId="0" applyFont="1" applyBorder="1" applyAlignment="1" applyProtection="1">
      <alignment horizontal="center" vertical="center"/>
      <protection hidden="1"/>
    </xf>
    <xf numFmtId="49" fontId="0" fillId="0" borderId="0" xfId="0" applyNumberFormat="1" applyProtection="1">
      <protection hidden="1"/>
    </xf>
    <xf numFmtId="0" fontId="47" fillId="10" borderId="148" xfId="0" applyFont="1" applyFill="1" applyBorder="1" applyAlignment="1" applyProtection="1">
      <alignment horizontal="center" vertical="center"/>
      <protection hidden="1"/>
    </xf>
    <xf numFmtId="49" fontId="47" fillId="10" borderId="148" xfId="0" applyNumberFormat="1" applyFont="1" applyFill="1" applyBorder="1" applyAlignment="1" applyProtection="1">
      <alignment horizontal="center" vertical="center"/>
      <protection hidden="1"/>
    </xf>
    <xf numFmtId="0" fontId="47" fillId="10" borderId="149" xfId="0" applyFont="1" applyFill="1" applyBorder="1" applyAlignment="1" applyProtection="1">
      <alignment horizontal="center" vertical="center"/>
      <protection hidden="1"/>
    </xf>
    <xf numFmtId="49" fontId="89" fillId="5" borderId="150" xfId="0" applyNumberFormat="1" applyFont="1" applyFill="1" applyBorder="1" applyAlignment="1" applyProtection="1">
      <alignment horizontal="center" vertical="center" shrinkToFit="1"/>
      <protection locked="0" hidden="1"/>
    </xf>
    <xf numFmtId="0" fontId="89" fillId="5" borderId="150" xfId="0" applyFont="1" applyFill="1" applyBorder="1" applyAlignment="1" applyProtection="1">
      <alignment horizontal="center" vertical="center" shrinkToFit="1"/>
      <protection locked="0" hidden="1"/>
    </xf>
    <xf numFmtId="0" fontId="89" fillId="5" borderId="151" xfId="0" applyFont="1" applyFill="1" applyBorder="1" applyAlignment="1" applyProtection="1">
      <alignment horizontal="center" vertical="center" shrinkToFit="1"/>
      <protection locked="0" hidden="1"/>
    </xf>
    <xf numFmtId="0" fontId="47" fillId="10" borderId="152" xfId="0" applyFont="1" applyFill="1" applyBorder="1" applyAlignment="1" applyProtection="1">
      <alignment horizontal="center" vertical="center"/>
      <protection hidden="1"/>
    </xf>
    <xf numFmtId="0" fontId="47" fillId="10" borderId="153" xfId="0" applyFont="1" applyFill="1" applyBorder="1" applyAlignment="1" applyProtection="1">
      <alignment horizontal="center" vertical="center"/>
      <protection hidden="1"/>
    </xf>
    <xf numFmtId="0" fontId="47" fillId="10" borderId="154" xfId="0" applyFont="1" applyFill="1" applyBorder="1" applyAlignment="1" applyProtection="1">
      <alignment horizontal="center" vertical="center"/>
      <protection hidden="1"/>
    </xf>
    <xf numFmtId="49" fontId="73" fillId="0" borderId="0" xfId="0" applyNumberFormat="1" applyFont="1" applyAlignment="1" applyProtection="1">
      <alignment shrinkToFit="1"/>
      <protection hidden="1"/>
    </xf>
    <xf numFmtId="0" fontId="89" fillId="5" borderId="156"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9" fillId="5" borderId="158" xfId="0" applyFont="1" applyFill="1" applyBorder="1" applyAlignment="1" applyProtection="1">
      <alignment horizontal="center" vertical="center" shrinkToFit="1"/>
      <protection locked="0" hidden="1"/>
    </xf>
    <xf numFmtId="0" fontId="47" fillId="10" borderId="159" xfId="0" applyFont="1" applyFill="1" applyBorder="1" applyAlignment="1" applyProtection="1">
      <alignment horizontal="center" vertical="center"/>
      <protection hidden="1"/>
    </xf>
    <xf numFmtId="164" fontId="89" fillId="5" borderId="158" xfId="0" applyNumberFormat="1" applyFont="1" applyFill="1" applyBorder="1" applyAlignment="1" applyProtection="1">
      <alignment horizontal="center" vertical="center" shrinkToFit="1"/>
      <protection locked="0" hidden="1"/>
    </xf>
    <xf numFmtId="0" fontId="89" fillId="5" borderId="155" xfId="0" applyFont="1" applyFill="1" applyBorder="1" applyAlignment="1" applyProtection="1">
      <alignment horizontal="center" vertical="center" shrinkToFit="1"/>
      <protection hidden="1"/>
    </xf>
    <xf numFmtId="0" fontId="89" fillId="5" borderId="157" xfId="0" applyFont="1" applyFill="1" applyBorder="1" applyAlignment="1" applyProtection="1">
      <alignment horizontal="center" vertical="center" shrinkToFit="1"/>
      <protection hidden="1"/>
    </xf>
    <xf numFmtId="164" fontId="89" fillId="5" borderId="155" xfId="0" applyNumberFormat="1" applyFont="1" applyFill="1" applyBorder="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31" fillId="12" borderId="31"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14" fontId="31" fillId="12" borderId="32" xfId="0" applyNumberFormat="1" applyFont="1" applyFill="1" applyBorder="1" applyAlignment="1" applyProtection="1">
      <alignment horizontal="center" vertical="center"/>
      <protection hidden="1"/>
    </xf>
    <xf numFmtId="0" fontId="27" fillId="0" borderId="29" xfId="0" applyFont="1" applyBorder="1" applyAlignment="1" applyProtection="1">
      <alignment vertical="center"/>
      <protection hidden="1"/>
    </xf>
    <xf numFmtId="0" fontId="32" fillId="12" borderId="31" xfId="0" applyFont="1" applyFill="1" applyBorder="1" applyAlignment="1" applyProtection="1">
      <alignment horizontal="center" vertical="center"/>
      <protection hidden="1"/>
    </xf>
    <xf numFmtId="0" fontId="32" fillId="12" borderId="32" xfId="0" applyFont="1" applyFill="1" applyBorder="1" applyAlignment="1" applyProtection="1">
      <alignment horizontal="center" vertical="center"/>
      <protection hidden="1"/>
    </xf>
    <xf numFmtId="14" fontId="32" fillId="12" borderId="32" xfId="0" applyNumberFormat="1" applyFont="1" applyFill="1" applyBorder="1" applyAlignment="1" applyProtection="1">
      <alignment horizontal="center" vertical="center"/>
      <protection hidden="1"/>
    </xf>
    <xf numFmtId="0" fontId="79" fillId="20" borderId="33" xfId="0" applyFont="1" applyFill="1" applyBorder="1" applyAlignment="1" applyProtection="1">
      <alignment horizontal="center"/>
      <protection hidden="1"/>
    </xf>
    <xf numFmtId="164" fontId="79" fillId="20" borderId="33" xfId="0" applyNumberFormat="1" applyFont="1" applyFill="1" applyBorder="1" applyAlignment="1" applyProtection="1">
      <alignment horizontal="center"/>
      <protection hidden="1"/>
    </xf>
    <xf numFmtId="49" fontId="79" fillId="20" borderId="33" xfId="0" applyNumberFormat="1" applyFont="1" applyFill="1" applyBorder="1" applyAlignment="1" applyProtection="1">
      <alignment horizontal="center"/>
      <protection hidden="1"/>
    </xf>
    <xf numFmtId="0" fontId="79" fillId="20" borderId="34" xfId="0" applyFont="1" applyFill="1" applyBorder="1" applyAlignment="1" applyProtection="1">
      <alignment horizontal="center"/>
      <protection hidden="1"/>
    </xf>
    <xf numFmtId="0" fontId="79" fillId="20" borderId="41" xfId="0" applyFont="1" applyFill="1" applyBorder="1" applyAlignment="1" applyProtection="1">
      <alignment horizontal="center"/>
      <protection hidden="1"/>
    </xf>
    <xf numFmtId="0" fontId="79" fillId="20" borderId="35" xfId="0" applyFont="1" applyFill="1" applyBorder="1" applyAlignment="1" applyProtection="1">
      <alignment horizontal="center"/>
      <protection hidden="1"/>
    </xf>
    <xf numFmtId="0" fontId="79" fillId="20" borderId="140" xfId="0" applyFont="1" applyFill="1" applyBorder="1" applyAlignment="1" applyProtection="1">
      <alignment horizontal="center"/>
      <protection hidden="1"/>
    </xf>
    <xf numFmtId="0" fontId="51" fillId="18" borderId="141" xfId="0" applyFont="1" applyFill="1" applyBorder="1" applyAlignment="1" applyProtection="1">
      <alignment horizontal="center" vertical="center"/>
      <protection hidden="1"/>
    </xf>
    <xf numFmtId="0" fontId="79" fillId="10" borderId="20" xfId="0" applyFont="1" applyFill="1" applyBorder="1" applyAlignment="1" applyProtection="1">
      <alignment horizontal="center" vertical="center"/>
      <protection hidden="1"/>
    </xf>
    <xf numFmtId="0" fontId="51" fillId="18" borderId="20" xfId="0" applyFont="1" applyFill="1" applyBorder="1" applyAlignment="1" applyProtection="1">
      <alignment horizontal="center" vertical="center"/>
      <protection hidden="1"/>
    </xf>
    <xf numFmtId="0" fontId="79" fillId="10" borderId="134" xfId="0" applyFont="1" applyFill="1" applyBorder="1" applyAlignment="1" applyProtection="1">
      <alignment horizontal="center" vertical="center"/>
      <protection hidden="1"/>
    </xf>
    <xf numFmtId="0" fontId="51" fillId="18" borderId="133" xfId="0" applyFont="1" applyFill="1" applyBorder="1" applyAlignment="1" applyProtection="1">
      <alignment horizontal="center" vertical="center"/>
      <protection hidden="1"/>
    </xf>
    <xf numFmtId="0" fontId="79" fillId="10" borderId="142" xfId="0" applyFont="1" applyFill="1" applyBorder="1" applyAlignment="1" applyProtection="1">
      <alignment horizontal="center" vertical="center"/>
      <protection hidden="1"/>
    </xf>
    <xf numFmtId="0" fontId="79" fillId="3" borderId="133" xfId="0" applyFont="1" applyFill="1" applyBorder="1" applyAlignment="1" applyProtection="1">
      <alignment horizontal="center" vertical="center"/>
      <protection hidden="1"/>
    </xf>
    <xf numFmtId="0" fontId="79" fillId="3" borderId="20" xfId="0" applyFont="1" applyFill="1" applyBorder="1" applyAlignment="1" applyProtection="1">
      <alignment horizontal="center" vertical="center"/>
      <protection hidden="1"/>
    </xf>
    <xf numFmtId="1" fontId="79" fillId="3" borderId="134" xfId="0" applyNumberFormat="1" applyFont="1" applyFill="1" applyBorder="1" applyAlignment="1" applyProtection="1">
      <alignment horizontal="center"/>
      <protection hidden="1"/>
    </xf>
    <xf numFmtId="0" fontId="79" fillId="3" borderId="134" xfId="0" applyFont="1" applyFill="1" applyBorder="1" applyAlignment="1" applyProtection="1">
      <alignment horizontal="center"/>
      <protection hidden="1"/>
    </xf>
    <xf numFmtId="0" fontId="79" fillId="3" borderId="133" xfId="0" applyFont="1" applyFill="1" applyBorder="1" applyAlignment="1" applyProtection="1">
      <alignment horizontal="center"/>
      <protection hidden="1"/>
    </xf>
    <xf numFmtId="0" fontId="79" fillId="3" borderId="20" xfId="0" applyFont="1" applyFill="1" applyBorder="1" applyAlignment="1" applyProtection="1">
      <alignment horizontal="center"/>
      <protection hidden="1"/>
    </xf>
    <xf numFmtId="0" fontId="80" fillId="3" borderId="20" xfId="0" applyFont="1" applyFill="1" applyBorder="1" applyAlignment="1" applyProtection="1">
      <alignment horizontal="center"/>
      <protection hidden="1"/>
    </xf>
    <xf numFmtId="0" fontId="79" fillId="3" borderId="20" xfId="0" applyFont="1" applyFill="1" applyBorder="1" applyProtection="1">
      <protection hidden="1"/>
    </xf>
    <xf numFmtId="0" fontId="79" fillId="3" borderId="134" xfId="0" applyFont="1" applyFill="1" applyBorder="1" applyAlignment="1" applyProtection="1">
      <alignment horizontal="center" vertical="center"/>
      <protection hidden="1"/>
    </xf>
    <xf numFmtId="0" fontId="30" fillId="0" borderId="20" xfId="0" applyFont="1" applyBorder="1" applyProtection="1">
      <protection hidden="1"/>
    </xf>
    <xf numFmtId="14" fontId="0" fillId="0" borderId="0" xfId="0" applyNumberFormat="1" applyProtection="1">
      <protection hidden="1"/>
    </xf>
    <xf numFmtId="0" fontId="10" fillId="0" borderId="0" xfId="0" applyFont="1" applyAlignment="1">
      <alignment shrinkToFit="1"/>
    </xf>
    <xf numFmtId="164" fontId="10" fillId="0" borderId="0" xfId="0" applyNumberFormat="1" applyFont="1" applyAlignment="1">
      <alignment shrinkToFit="1"/>
    </xf>
    <xf numFmtId="14" fontId="10" fillId="0" borderId="0" xfId="0" applyNumberFormat="1" applyFont="1" applyAlignment="1">
      <alignment shrinkToFit="1"/>
    </xf>
    <xf numFmtId="0" fontId="65" fillId="10" borderId="59" xfId="0" applyFont="1" applyFill="1" applyBorder="1" applyAlignment="1">
      <alignment horizontal="center" vertical="center" shrinkToFit="1"/>
    </xf>
    <xf numFmtId="0" fontId="10" fillId="0" borderId="0" xfId="0" applyFont="1"/>
    <xf numFmtId="0" fontId="56" fillId="12" borderId="81" xfId="0" applyFont="1" applyFill="1" applyBorder="1" applyAlignment="1">
      <alignment horizontal="right" wrapText="1"/>
    </xf>
    <xf numFmtId="0" fontId="56" fillId="12" borderId="40" xfId="0" applyFont="1" applyFill="1" applyBorder="1" applyAlignment="1">
      <alignment horizontal="right" wrapText="1"/>
    </xf>
    <xf numFmtId="0" fontId="56" fillId="12" borderId="82" xfId="0" applyFont="1" applyFill="1" applyBorder="1" applyAlignment="1">
      <alignment horizontal="right"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6" fillId="12" borderId="58" xfId="0" applyFont="1" applyFill="1" applyBorder="1" applyAlignment="1">
      <alignment horizontal="right" wrapText="1"/>
    </xf>
    <xf numFmtId="0" fontId="56" fillId="12" borderId="0" xfId="0" applyFont="1" applyFill="1" applyAlignment="1">
      <alignment horizontal="right" wrapText="1"/>
    </xf>
    <xf numFmtId="0" fontId="56" fillId="12" borderId="8" xfId="0" applyFont="1" applyFill="1" applyBorder="1" applyAlignment="1">
      <alignment horizontal="right" wrapText="1"/>
    </xf>
    <xf numFmtId="0" fontId="51" fillId="0" borderId="0" xfId="0" applyFont="1" applyAlignment="1">
      <alignment horizontal="right" vertical="center" wrapText="1"/>
    </xf>
    <xf numFmtId="0" fontId="51" fillId="0" borderId="0" xfId="0" applyFont="1" applyAlignment="1">
      <alignment horizontal="center"/>
    </xf>
    <xf numFmtId="0" fontId="56" fillId="12" borderId="81" xfId="0" applyFont="1" applyFill="1" applyBorder="1" applyAlignment="1">
      <alignment horizontal="center"/>
    </xf>
    <xf numFmtId="0" fontId="56" fillId="12" borderId="40" xfId="0" applyFont="1" applyFill="1" applyBorder="1" applyAlignment="1">
      <alignment horizontal="center"/>
    </xf>
    <xf numFmtId="0" fontId="58" fillId="12" borderId="40" xfId="1" applyFont="1" applyFill="1" applyBorder="1" applyAlignment="1">
      <alignment horizontal="center"/>
    </xf>
    <xf numFmtId="0" fontId="58" fillId="12" borderId="82" xfId="1" applyFont="1" applyFill="1" applyBorder="1" applyAlignment="1">
      <alignment horizontal="center"/>
    </xf>
    <xf numFmtId="0" fontId="56" fillId="12" borderId="83" xfId="0" applyFont="1" applyFill="1" applyBorder="1" applyAlignment="1">
      <alignment horizontal="right"/>
    </xf>
    <xf numFmtId="0" fontId="56" fillId="12" borderId="84" xfId="0" applyFont="1" applyFill="1" applyBorder="1" applyAlignment="1">
      <alignment horizontal="right"/>
    </xf>
    <xf numFmtId="0" fontId="56" fillId="12" borderId="85" xfId="0" applyFont="1" applyFill="1" applyBorder="1" applyAlignment="1">
      <alignment horizontal="right"/>
    </xf>
    <xf numFmtId="9" fontId="56" fillId="12" borderId="78" xfId="0" applyNumberFormat="1" applyFont="1" applyFill="1" applyBorder="1" applyAlignment="1">
      <alignment horizontal="right" vertical="center"/>
    </xf>
    <xf numFmtId="0" fontId="56" fillId="12" borderId="86" xfId="0" applyFont="1" applyFill="1" applyBorder="1" applyAlignment="1">
      <alignment horizontal="right" vertical="center"/>
    </xf>
    <xf numFmtId="0" fontId="56" fillId="12" borderId="58" xfId="0" applyFont="1" applyFill="1" applyBorder="1" applyAlignment="1">
      <alignment horizontal="center" vertical="center" wrapText="1"/>
    </xf>
    <xf numFmtId="0" fontId="56" fillId="12" borderId="0" xfId="0" applyFont="1" applyFill="1" applyAlignment="1">
      <alignment horizontal="center" vertical="center" wrapText="1"/>
    </xf>
    <xf numFmtId="0" fontId="56" fillId="12" borderId="57" xfId="0" applyFont="1" applyFill="1" applyBorder="1" applyAlignment="1">
      <alignment horizontal="center" vertical="center" wrapText="1"/>
    </xf>
    <xf numFmtId="0" fontId="56" fillId="12" borderId="77" xfId="0" applyFont="1" applyFill="1" applyBorder="1" applyAlignment="1">
      <alignment horizontal="right" vertical="center" wrapText="1"/>
    </xf>
    <xf numFmtId="0" fontId="56" fillId="12" borderId="78" xfId="0" applyFont="1" applyFill="1" applyBorder="1" applyAlignment="1">
      <alignment horizontal="right" vertical="center" wrapText="1"/>
    </xf>
    <xf numFmtId="9" fontId="56" fillId="12" borderId="78" xfId="0" applyNumberFormat="1" applyFont="1" applyFill="1" applyBorder="1" applyAlignment="1">
      <alignment horizontal="right"/>
    </xf>
    <xf numFmtId="0" fontId="56" fillId="12" borderId="86" xfId="0" applyFont="1" applyFill="1" applyBorder="1" applyAlignment="1">
      <alignment horizontal="right"/>
    </xf>
    <xf numFmtId="0" fontId="56" fillId="12" borderId="78" xfId="0" applyFont="1" applyFill="1" applyBorder="1" applyAlignment="1">
      <alignment horizontal="right"/>
    </xf>
    <xf numFmtId="0" fontId="56" fillId="12" borderId="83" xfId="0" applyFont="1" applyFill="1" applyBorder="1" applyAlignment="1">
      <alignment horizontal="right" vertical="center"/>
    </xf>
    <xf numFmtId="0" fontId="56" fillId="12" borderId="84" xfId="0" applyFont="1" applyFill="1" applyBorder="1" applyAlignment="1">
      <alignment horizontal="right" vertical="center"/>
    </xf>
    <xf numFmtId="0" fontId="56" fillId="12" borderId="85" xfId="0" applyFont="1" applyFill="1" applyBorder="1" applyAlignment="1">
      <alignment horizontal="right" vertical="center"/>
    </xf>
    <xf numFmtId="9" fontId="56" fillId="12" borderId="78" xfId="0" applyNumberFormat="1" applyFont="1" applyFill="1" applyBorder="1" applyAlignment="1">
      <alignment horizontal="right" vertical="center" wrapText="1"/>
    </xf>
    <xf numFmtId="0" fontId="56" fillId="12" borderId="86" xfId="0" applyFont="1" applyFill="1" applyBorder="1" applyAlignment="1">
      <alignment horizontal="right" vertical="center" wrapText="1"/>
    </xf>
    <xf numFmtId="0" fontId="56" fillId="12" borderId="83" xfId="0" applyFont="1" applyFill="1" applyBorder="1" applyAlignment="1">
      <alignment horizontal="right" wrapText="1"/>
    </xf>
    <xf numFmtId="0" fontId="56" fillId="12" borderId="84" xfId="0" applyFont="1" applyFill="1" applyBorder="1" applyAlignment="1">
      <alignment horizontal="right" wrapText="1"/>
    </xf>
    <xf numFmtId="0" fontId="56" fillId="12" borderId="85" xfId="0" applyFont="1" applyFill="1" applyBorder="1" applyAlignment="1">
      <alignment horizontal="right" wrapText="1"/>
    </xf>
    <xf numFmtId="0" fontId="56" fillId="12" borderId="87" xfId="0" applyFont="1" applyFill="1" applyBorder="1" applyAlignment="1">
      <alignment horizontal="right" vertical="center"/>
    </xf>
    <xf numFmtId="0" fontId="56" fillId="12" borderId="88" xfId="0" applyFont="1" applyFill="1" applyBorder="1" applyAlignment="1">
      <alignment horizontal="right" vertical="center"/>
    </xf>
    <xf numFmtId="0" fontId="56" fillId="12" borderId="89" xfId="0" applyFont="1" applyFill="1" applyBorder="1" applyAlignment="1">
      <alignment horizontal="right" vertical="center"/>
    </xf>
    <xf numFmtId="9" fontId="56" fillId="12" borderId="90" xfId="0" applyNumberFormat="1" applyFont="1" applyFill="1" applyBorder="1" applyAlignment="1">
      <alignment horizontal="right" vertical="center"/>
    </xf>
    <xf numFmtId="0" fontId="56" fillId="12" borderId="91" xfId="0" applyFont="1" applyFill="1" applyBorder="1" applyAlignment="1">
      <alignment horizontal="right" vertical="center"/>
    </xf>
    <xf numFmtId="0" fontId="56" fillId="12" borderId="77" xfId="0" applyFont="1" applyFill="1" applyBorder="1" applyAlignment="1">
      <alignment horizontal="right" vertical="center"/>
    </xf>
    <xf numFmtId="0" fontId="56" fillId="12" borderId="78" xfId="0" applyFont="1" applyFill="1" applyBorder="1" applyAlignment="1">
      <alignment horizontal="right" vertical="center"/>
    </xf>
    <xf numFmtId="9" fontId="56" fillId="12" borderId="78" xfId="1" applyNumberFormat="1" applyFont="1" applyFill="1" applyBorder="1" applyAlignment="1">
      <alignment horizontal="right" vertical="center"/>
    </xf>
    <xf numFmtId="0" fontId="56" fillId="12" borderId="86" xfId="1" applyFont="1" applyFill="1" applyBorder="1" applyAlignment="1">
      <alignment horizontal="right" vertical="center"/>
    </xf>
    <xf numFmtId="0" fontId="56" fillId="12" borderId="81" xfId="0" applyFont="1" applyFill="1" applyBorder="1" applyAlignment="1">
      <alignment horizontal="right"/>
    </xf>
    <xf numFmtId="0" fontId="56" fillId="12" borderId="40" xfId="0" applyFont="1" applyFill="1" applyBorder="1" applyAlignment="1">
      <alignment horizontal="right"/>
    </xf>
    <xf numFmtId="0" fontId="56" fillId="12" borderId="82" xfId="0" applyFont="1" applyFill="1" applyBorder="1" applyAlignment="1">
      <alignment horizontal="right"/>
    </xf>
    <xf numFmtId="0" fontId="57" fillId="12" borderId="78" xfId="0" applyFont="1" applyFill="1" applyBorder="1" applyAlignment="1">
      <alignment horizontal="right" vertical="center"/>
    </xf>
    <xf numFmtId="0" fontId="57" fillId="12" borderId="86" xfId="0" applyFont="1" applyFill="1" applyBorder="1" applyAlignment="1">
      <alignment horizontal="right" vertical="center"/>
    </xf>
    <xf numFmtId="0" fontId="55" fillId="12" borderId="81" xfId="1" applyFont="1" applyFill="1" applyBorder="1" applyAlignment="1">
      <alignment horizontal="right"/>
    </xf>
    <xf numFmtId="0" fontId="55" fillId="12" borderId="40" xfId="1" applyFont="1" applyFill="1" applyBorder="1" applyAlignment="1">
      <alignment horizontal="right"/>
    </xf>
    <xf numFmtId="0" fontId="55" fillId="12" borderId="82" xfId="1" applyFont="1" applyFill="1" applyBorder="1" applyAlignment="1">
      <alignment horizontal="right"/>
    </xf>
    <xf numFmtId="0" fontId="50" fillId="0" borderId="0" xfId="0" applyFont="1" applyAlignment="1">
      <alignment horizontal="center"/>
    </xf>
    <xf numFmtId="0" fontId="51" fillId="0" borderId="8" xfId="0" applyFont="1" applyBorder="1" applyAlignment="1">
      <alignment horizontal="right"/>
    </xf>
    <xf numFmtId="0" fontId="53" fillId="12" borderId="70" xfId="0" applyFont="1" applyFill="1" applyBorder="1" applyAlignment="1">
      <alignment horizontal="center" vertical="center"/>
    </xf>
    <xf numFmtId="0" fontId="54" fillId="12" borderId="71" xfId="0" applyFont="1" applyFill="1" applyBorder="1" applyAlignment="1">
      <alignment horizontal="center" vertical="center"/>
    </xf>
    <xf numFmtId="0" fontId="54" fillId="12" borderId="77" xfId="0" applyFont="1" applyFill="1" applyBorder="1" applyAlignment="1">
      <alignment horizontal="center" vertical="center"/>
    </xf>
    <xf numFmtId="0" fontId="54" fillId="12" borderId="78" xfId="0" applyFont="1" applyFill="1" applyBorder="1" applyAlignment="1">
      <alignment horizontal="center" vertical="center"/>
    </xf>
    <xf numFmtId="0" fontId="54" fillId="12" borderId="72" xfId="0" applyFont="1" applyFill="1" applyBorder="1" applyAlignment="1">
      <alignment horizontal="center" vertical="center"/>
    </xf>
    <xf numFmtId="0" fontId="54" fillId="12" borderId="73" xfId="0" applyFont="1" applyFill="1" applyBorder="1" applyAlignment="1">
      <alignment horizontal="center" vertical="center"/>
    </xf>
    <xf numFmtId="0" fontId="54" fillId="12" borderId="79" xfId="0" applyFont="1" applyFill="1" applyBorder="1" applyAlignment="1">
      <alignment horizontal="center" vertical="center"/>
    </xf>
    <xf numFmtId="0" fontId="54" fillId="12" borderId="80" xfId="0" applyFont="1" applyFill="1" applyBorder="1" applyAlignment="1">
      <alignment horizontal="center" vertical="center"/>
    </xf>
    <xf numFmtId="0" fontId="55" fillId="12" borderId="74" xfId="1" applyFont="1" applyFill="1" applyBorder="1" applyAlignment="1">
      <alignment horizontal="right"/>
    </xf>
    <xf numFmtId="0" fontId="55" fillId="12" borderId="75" xfId="1" applyFont="1" applyFill="1" applyBorder="1" applyAlignment="1">
      <alignment horizontal="right"/>
    </xf>
    <xf numFmtId="0" fontId="55" fillId="12" borderId="76" xfId="1" applyFont="1" applyFill="1" applyBorder="1" applyAlignment="1">
      <alignment horizontal="right"/>
    </xf>
    <xf numFmtId="0" fontId="94" fillId="0" borderId="0" xfId="0" applyFont="1" applyAlignment="1" applyProtection="1">
      <alignment horizontal="center" vertical="center"/>
      <protection hidden="1"/>
    </xf>
    <xf numFmtId="0" fontId="94" fillId="0" borderId="60" xfId="0" applyFont="1" applyBorder="1" applyAlignment="1" applyProtection="1">
      <alignment horizontal="center" vertical="center"/>
      <protection hidden="1"/>
    </xf>
    <xf numFmtId="0" fontId="0" fillId="0" borderId="0" xfId="0" applyAlignment="1" applyProtection="1">
      <alignment horizontal="center"/>
      <protection hidden="1"/>
    </xf>
    <xf numFmtId="0" fontId="71" fillId="23" borderId="0" xfId="0" applyFont="1" applyFill="1" applyAlignment="1" applyProtection="1">
      <alignment horizontal="right" vertical="center"/>
      <protection hidden="1"/>
    </xf>
    <xf numFmtId="0" fontId="89" fillId="0" borderId="0" xfId="0" applyFont="1" applyAlignment="1" applyProtection="1">
      <alignment horizontal="right" vertical="center" wrapText="1"/>
      <protection hidden="1"/>
    </xf>
    <xf numFmtId="0" fontId="82" fillId="0" borderId="94" xfId="1" applyFont="1" applyFill="1" applyBorder="1" applyAlignment="1" applyProtection="1">
      <alignment horizontal="right" vertical="center" shrinkToFit="1"/>
      <protection hidden="1"/>
    </xf>
    <xf numFmtId="0" fontId="81" fillId="24" borderId="94" xfId="0" applyFont="1" applyFill="1" applyBorder="1" applyAlignment="1" applyProtection="1">
      <alignment horizontal="center" vertical="center" shrinkToFit="1"/>
      <protection hidden="1"/>
    </xf>
    <xf numFmtId="164" fontId="69" fillId="3" borderId="94" xfId="1" applyNumberFormat="1" applyFont="1" applyFill="1" applyBorder="1" applyAlignment="1" applyProtection="1">
      <alignment horizontal="center" vertical="center" shrinkToFit="1"/>
      <protection hidden="1"/>
    </xf>
    <xf numFmtId="0" fontId="69" fillId="0" borderId="94" xfId="0" applyFont="1" applyBorder="1" applyAlignment="1" applyProtection="1">
      <alignment horizontal="right" vertical="center" shrinkToFit="1"/>
      <protection hidden="1"/>
    </xf>
    <xf numFmtId="0" fontId="69" fillId="3" borderId="94" xfId="0" applyFont="1" applyFill="1" applyBorder="1" applyAlignment="1" applyProtection="1">
      <alignment horizontal="right" vertical="center" shrinkToFit="1"/>
      <protection hidden="1"/>
    </xf>
    <xf numFmtId="0" fontId="81" fillId="12" borderId="94" xfId="0" applyFont="1" applyFill="1" applyBorder="1" applyAlignment="1" applyProtection="1">
      <alignment horizontal="center" vertical="center" shrinkToFit="1"/>
      <protection hidden="1"/>
    </xf>
    <xf numFmtId="0" fontId="84" fillId="3" borderId="94" xfId="1"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right" vertical="center" shrinkToFit="1"/>
      <protection hidden="1"/>
    </xf>
    <xf numFmtId="0" fontId="69" fillId="3" borderId="94" xfId="1" applyFont="1" applyFill="1" applyBorder="1" applyAlignment="1" applyProtection="1">
      <alignment horizontal="center" vertical="center" shrinkToFit="1"/>
      <protection hidden="1"/>
    </xf>
    <xf numFmtId="0" fontId="69" fillId="3" borderId="94" xfId="1" applyNumberFormat="1" applyFont="1" applyFill="1" applyBorder="1" applyAlignment="1" applyProtection="1">
      <alignment horizontal="center" vertical="center" shrinkToFit="1"/>
      <protection hidden="1"/>
    </xf>
    <xf numFmtId="0" fontId="82" fillId="3" borderId="94" xfId="1" applyFont="1" applyFill="1" applyBorder="1" applyAlignment="1" applyProtection="1">
      <alignment horizontal="center" vertical="center" wrapText="1" shrinkToFit="1"/>
      <protection hidden="1"/>
    </xf>
    <xf numFmtId="0" fontId="82" fillId="3" borderId="94" xfId="1" applyFont="1" applyFill="1" applyBorder="1" applyAlignment="1" applyProtection="1">
      <alignment horizontal="center" vertical="center" shrinkToFit="1"/>
      <protection hidden="1"/>
    </xf>
    <xf numFmtId="0" fontId="34" fillId="5" borderId="21" xfId="0" applyFont="1" applyFill="1" applyBorder="1" applyAlignment="1">
      <alignment horizontal="center" vertical="center"/>
    </xf>
    <xf numFmtId="0" fontId="34" fillId="5" borderId="6" xfId="0" applyFont="1" applyFill="1" applyBorder="1" applyAlignment="1">
      <alignment horizontal="center" vertical="center"/>
    </xf>
    <xf numFmtId="0" fontId="34" fillId="5" borderId="27" xfId="0" applyFont="1" applyFill="1" applyBorder="1" applyAlignment="1">
      <alignment horizontal="center" vertical="center"/>
    </xf>
    <xf numFmtId="49" fontId="69" fillId="3" borderId="94" xfId="1" applyNumberFormat="1" applyFont="1" applyFill="1" applyBorder="1" applyAlignment="1" applyProtection="1">
      <alignment horizontal="center" vertical="center" shrinkToFit="1"/>
      <protection hidden="1"/>
    </xf>
    <xf numFmtId="1" fontId="69" fillId="3" borderId="94" xfId="1" applyNumberFormat="1" applyFont="1" applyFill="1" applyBorder="1" applyAlignment="1" applyProtection="1">
      <alignment horizontal="center" vertical="center" shrinkToFit="1"/>
      <protection hidden="1"/>
    </xf>
    <xf numFmtId="0" fontId="81" fillId="25" borderId="94" xfId="0" applyFont="1" applyFill="1" applyBorder="1" applyAlignment="1" applyProtection="1">
      <alignment horizontal="center" vertical="center" shrinkToFit="1"/>
      <protection hidden="1"/>
    </xf>
    <xf numFmtId="0" fontId="69" fillId="0" borderId="94" xfId="1" applyFont="1" applyFill="1" applyBorder="1" applyAlignment="1" applyProtection="1">
      <alignment horizontal="right" vertical="center" shrinkToFit="1"/>
      <protection hidden="1"/>
    </xf>
    <xf numFmtId="0" fontId="26" fillId="0" borderId="94" xfId="0" applyFont="1" applyBorder="1" applyAlignment="1" applyProtection="1">
      <alignment horizontal="center" vertical="center"/>
      <protection hidden="1"/>
    </xf>
    <xf numFmtId="0" fontId="69" fillId="3" borderId="94" xfId="0" applyFont="1" applyFill="1" applyBorder="1" applyAlignment="1" applyProtection="1">
      <alignment horizontal="center" vertical="center" shrinkToFit="1"/>
      <protection hidden="1"/>
    </xf>
    <xf numFmtId="0" fontId="66" fillId="6" borderId="0" xfId="0" applyFont="1" applyFill="1" applyAlignment="1" applyProtection="1">
      <alignment horizontal="center"/>
      <protection hidden="1"/>
    </xf>
    <xf numFmtId="0" fontId="5" fillId="3" borderId="15"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5" fillId="3" borderId="23" xfId="0" applyFont="1" applyFill="1" applyBorder="1" applyAlignment="1" applyProtection="1">
      <alignment horizontal="center" vertical="center" shrinkToFit="1"/>
      <protection hidden="1"/>
    </xf>
    <xf numFmtId="0" fontId="29" fillId="11" borderId="6" xfId="0" applyFont="1" applyFill="1" applyBorder="1" applyAlignment="1">
      <alignment horizontal="center" vertical="center" wrapText="1"/>
    </xf>
    <xf numFmtId="0" fontId="29" fillId="11" borderId="8"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9" fillId="3" borderId="94" xfId="1" applyFont="1" applyFill="1" applyBorder="1" applyAlignment="1" applyProtection="1">
      <alignment horizontal="center" vertical="center" shrinkToFit="1"/>
      <protection locked="0" hidden="1"/>
    </xf>
    <xf numFmtId="0" fontId="29" fillId="11" borderId="7" xfId="0" applyFont="1" applyFill="1" applyBorder="1" applyAlignment="1">
      <alignment horizontal="center" vertical="center"/>
    </xf>
    <xf numFmtId="0" fontId="29" fillId="11" borderId="8" xfId="0" applyFont="1" applyFill="1" applyBorder="1" applyAlignment="1">
      <alignment horizontal="center" vertical="center"/>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29" fillId="11" borderId="6" xfId="0" applyFont="1" applyFill="1" applyBorder="1" applyAlignment="1">
      <alignment horizontal="center" vertical="center"/>
    </xf>
    <xf numFmtId="0" fontId="29" fillId="11" borderId="27" xfId="0" applyFont="1" applyFill="1" applyBorder="1" applyAlignment="1">
      <alignment horizontal="center" vertical="center"/>
    </xf>
    <xf numFmtId="0" fontId="37" fillId="11" borderId="17" xfId="1" applyFont="1" applyFill="1" applyBorder="1" applyAlignment="1" applyProtection="1">
      <alignment horizontal="center" vertical="center"/>
    </xf>
    <xf numFmtId="0" fontId="37" fillId="11" borderId="0" xfId="1" applyFont="1" applyFill="1" applyBorder="1" applyAlignment="1" applyProtection="1">
      <alignment horizontal="center" vertical="center"/>
    </xf>
    <xf numFmtId="0" fontId="37" fillId="11" borderId="17" xfId="1" applyFont="1" applyFill="1" applyBorder="1" applyAlignment="1" applyProtection="1">
      <alignment horizontal="center" vertical="center" wrapText="1"/>
    </xf>
    <xf numFmtId="0" fontId="37" fillId="11" borderId="0" xfId="1" applyFont="1" applyFill="1" applyBorder="1" applyAlignment="1" applyProtection="1">
      <alignment horizontal="center" vertical="center" wrapText="1"/>
    </xf>
    <xf numFmtId="0" fontId="5" fillId="3" borderId="68"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9" xfId="0" applyFont="1" applyFill="1" applyBorder="1" applyAlignment="1" applyProtection="1">
      <alignment horizontal="center" vertical="center" shrinkToFit="1"/>
      <protection hidden="1"/>
    </xf>
    <xf numFmtId="0" fontId="29" fillId="11" borderId="54" xfId="0" applyFont="1" applyFill="1" applyBorder="1" applyAlignment="1">
      <alignment horizontal="center" vertical="center"/>
    </xf>
    <xf numFmtId="0" fontId="35" fillId="11" borderId="0" xfId="1" applyFont="1" applyFill="1" applyBorder="1" applyAlignment="1" applyProtection="1">
      <alignment horizontal="center" vertical="center" wrapText="1"/>
    </xf>
    <xf numFmtId="0" fontId="46" fillId="3" borderId="68" xfId="0" applyFont="1" applyFill="1" applyBorder="1" applyAlignment="1" applyProtection="1">
      <alignment horizontal="center" vertical="center" shrinkToFit="1"/>
      <protection hidden="1"/>
    </xf>
    <xf numFmtId="0" fontId="46" fillId="3" borderId="22" xfId="0" applyFont="1" applyFill="1" applyBorder="1" applyAlignment="1" applyProtection="1">
      <alignment horizontal="center" vertical="center" shrinkToFit="1"/>
      <protection hidden="1"/>
    </xf>
    <xf numFmtId="0" fontId="46" fillId="3" borderId="69" xfId="0" applyFont="1" applyFill="1" applyBorder="1" applyAlignment="1" applyProtection="1">
      <alignment horizontal="center" vertical="center" shrinkToFit="1"/>
      <protection hidden="1"/>
    </xf>
    <xf numFmtId="0" fontId="62" fillId="0" borderId="94" xfId="0" applyFont="1" applyBorder="1" applyAlignment="1" applyProtection="1">
      <alignment horizontal="center"/>
      <protection hidden="1"/>
    </xf>
    <xf numFmtId="0" fontId="65" fillId="11" borderId="99" xfId="0" applyFont="1" applyFill="1" applyBorder="1" applyAlignment="1" applyProtection="1">
      <alignment horizontal="center" vertical="center" wrapText="1"/>
      <protection hidden="1"/>
    </xf>
    <xf numFmtId="0" fontId="65" fillId="11" borderId="99" xfId="0" applyFont="1" applyFill="1" applyBorder="1" applyAlignment="1" applyProtection="1">
      <alignment horizontal="center" vertical="center"/>
      <protection hidden="1"/>
    </xf>
    <xf numFmtId="0" fontId="65" fillId="21" borderId="103" xfId="0" applyFont="1" applyFill="1" applyBorder="1" applyAlignment="1" applyProtection="1">
      <alignment horizontal="center" vertical="center"/>
      <protection hidden="1"/>
    </xf>
    <xf numFmtId="0" fontId="65" fillId="21" borderId="0" xfId="0" applyFont="1" applyFill="1" applyAlignment="1" applyProtection="1">
      <alignment horizontal="center" vertical="center"/>
      <protection hidden="1"/>
    </xf>
    <xf numFmtId="0" fontId="10" fillId="0" borderId="94" xfId="0" applyFont="1" applyBorder="1" applyAlignment="1" applyProtection="1">
      <alignment horizontal="center" vertical="center"/>
      <protection hidden="1"/>
    </xf>
    <xf numFmtId="0" fontId="64" fillId="0" borderId="94" xfId="0" applyFont="1" applyBorder="1" applyAlignment="1" applyProtection="1">
      <alignment horizontal="center" vertical="center"/>
      <protection hidden="1"/>
    </xf>
    <xf numFmtId="0" fontId="41" fillId="0" borderId="94" xfId="0" applyFont="1" applyBorder="1" applyAlignment="1" applyProtection="1">
      <alignment horizontal="center" vertical="center"/>
      <protection hidden="1"/>
    </xf>
    <xf numFmtId="0" fontId="39" fillId="0" borderId="94" xfId="0" applyFont="1" applyBorder="1" applyAlignment="1" applyProtection="1">
      <alignment horizontal="center" vertical="center"/>
      <protection hidden="1"/>
    </xf>
    <xf numFmtId="165" fontId="27" fillId="13" borderId="94" xfId="0" applyNumberFormat="1" applyFont="1" applyFill="1" applyBorder="1" applyAlignment="1" applyProtection="1">
      <alignment horizontal="center" vertical="center" shrinkToFit="1"/>
      <protection hidden="1"/>
    </xf>
    <xf numFmtId="0" fontId="40" fillId="17" borderId="100" xfId="0" applyFont="1" applyFill="1" applyBorder="1" applyAlignment="1" applyProtection="1">
      <alignment horizontal="center" vertical="center"/>
      <protection hidden="1"/>
    </xf>
    <xf numFmtId="0" fontId="40" fillId="17" borderId="94" xfId="0" applyFont="1" applyFill="1" applyBorder="1" applyAlignment="1" applyProtection="1">
      <alignment horizontal="center" vertical="center"/>
      <protection hidden="1"/>
    </xf>
    <xf numFmtId="0" fontId="40" fillId="17" borderId="101" xfId="0" applyFont="1" applyFill="1" applyBorder="1" applyAlignment="1" applyProtection="1">
      <alignment horizontal="center" vertical="center"/>
      <protection hidden="1"/>
    </xf>
    <xf numFmtId="0" fontId="29" fillId="12" borderId="0" xfId="0" applyFont="1" applyFill="1" applyAlignment="1" applyProtection="1">
      <alignment horizontal="center" vertical="center"/>
      <protection hidden="1"/>
    </xf>
    <xf numFmtId="0" fontId="57" fillId="21" borderId="102" xfId="0" applyFont="1" applyFill="1" applyBorder="1" applyAlignment="1" applyProtection="1">
      <alignment horizontal="center" vertical="center"/>
      <protection hidden="1"/>
    </xf>
    <xf numFmtId="0" fontId="65" fillId="21" borderId="102" xfId="0" applyFont="1" applyFill="1" applyBorder="1" applyAlignment="1" applyProtection="1">
      <alignment horizontal="center" vertical="center"/>
      <protection hidden="1"/>
    </xf>
    <xf numFmtId="0" fontId="65" fillId="21" borderId="99" xfId="0" applyFont="1" applyFill="1" applyBorder="1" applyAlignment="1" applyProtection="1">
      <alignment horizontal="center" vertical="center"/>
      <protection hidden="1"/>
    </xf>
    <xf numFmtId="0" fontId="27" fillId="13" borderId="100" xfId="0" applyFont="1" applyFill="1" applyBorder="1" applyAlignment="1" applyProtection="1">
      <alignment horizontal="center" vertical="center"/>
      <protection locked="0" hidden="1"/>
    </xf>
    <xf numFmtId="0" fontId="27" fillId="13" borderId="94" xfId="0" applyFont="1" applyFill="1" applyBorder="1" applyAlignment="1" applyProtection="1">
      <alignment horizontal="center" vertical="center"/>
      <protection locked="0" hidden="1"/>
    </xf>
    <xf numFmtId="0" fontId="27" fillId="13" borderId="101" xfId="0" applyFont="1" applyFill="1" applyBorder="1" applyAlignment="1" applyProtection="1">
      <alignment horizontal="center" vertical="center"/>
      <protection locked="0" hidden="1"/>
    </xf>
    <xf numFmtId="0" fontId="45" fillId="22" borderId="100" xfId="0" applyFont="1" applyFill="1" applyBorder="1" applyAlignment="1" applyProtection="1">
      <alignment horizontal="center" vertical="center"/>
      <protection hidden="1"/>
    </xf>
    <xf numFmtId="0" fontId="45" fillId="22" borderId="94" xfId="0" applyFont="1" applyFill="1" applyBorder="1" applyAlignment="1" applyProtection="1">
      <alignment horizontal="center" vertical="center"/>
      <protection hidden="1"/>
    </xf>
    <xf numFmtId="0" fontId="45" fillId="22" borderId="101" xfId="0" applyFont="1" applyFill="1" applyBorder="1" applyAlignment="1" applyProtection="1">
      <alignment horizontal="center" vertical="center"/>
      <protection hidden="1"/>
    </xf>
    <xf numFmtId="165" fontId="26" fillId="13" borderId="100" xfId="0" applyNumberFormat="1" applyFont="1" applyFill="1" applyBorder="1" applyAlignment="1" applyProtection="1">
      <alignment horizontal="center" vertical="center" shrinkToFit="1"/>
      <protection hidden="1"/>
    </xf>
    <xf numFmtId="165" fontId="26" fillId="13" borderId="94" xfId="0" applyNumberFormat="1" applyFont="1" applyFill="1" applyBorder="1" applyAlignment="1" applyProtection="1">
      <alignment horizontal="center" vertical="center" shrinkToFit="1"/>
      <protection hidden="1"/>
    </xf>
    <xf numFmtId="165" fontId="26" fillId="13" borderId="101" xfId="0" applyNumberFormat="1" applyFont="1" applyFill="1" applyBorder="1" applyAlignment="1" applyProtection="1">
      <alignment horizontal="center" vertical="center" shrinkToFit="1"/>
      <protection hidden="1"/>
    </xf>
    <xf numFmtId="165" fontId="27" fillId="13" borderId="100" xfId="0" applyNumberFormat="1" applyFont="1" applyFill="1" applyBorder="1" applyAlignment="1" applyProtection="1">
      <alignment horizontal="center" vertical="center" shrinkToFit="1"/>
      <protection hidden="1"/>
    </xf>
    <xf numFmtId="165" fontId="27" fillId="13" borderId="101" xfId="0" applyNumberFormat="1" applyFont="1" applyFill="1" applyBorder="1" applyAlignment="1" applyProtection="1">
      <alignment horizontal="center" vertical="center" shrinkToFit="1"/>
      <protection hidden="1"/>
    </xf>
    <xf numFmtId="165" fontId="48" fillId="13" borderId="111" xfId="0" applyNumberFormat="1" applyFont="1" applyFill="1" applyBorder="1" applyAlignment="1" applyProtection="1">
      <alignment horizontal="center" vertical="center" shrinkToFit="1"/>
      <protection hidden="1"/>
    </xf>
    <xf numFmtId="165" fontId="48" fillId="13" borderId="112" xfId="0" applyNumberFormat="1" applyFont="1" applyFill="1" applyBorder="1" applyAlignment="1" applyProtection="1">
      <alignment horizontal="center" vertical="center" shrinkToFit="1"/>
      <protection hidden="1"/>
    </xf>
    <xf numFmtId="165" fontId="48" fillId="13" borderId="113" xfId="0" applyNumberFormat="1" applyFont="1" applyFill="1" applyBorder="1" applyAlignment="1" applyProtection="1">
      <alignment horizontal="center" vertical="center" shrinkToFit="1"/>
      <protection hidden="1"/>
    </xf>
    <xf numFmtId="165" fontId="48" fillId="13" borderId="103" xfId="0" applyNumberFormat="1" applyFont="1" applyFill="1" applyBorder="1" applyAlignment="1" applyProtection="1">
      <alignment horizontal="center" vertical="center" shrinkToFit="1"/>
      <protection hidden="1"/>
    </xf>
    <xf numFmtId="165" fontId="48" fillId="13" borderId="0" xfId="0" applyNumberFormat="1" applyFont="1" applyFill="1" applyAlignment="1" applyProtection="1">
      <alignment horizontal="center" vertical="center" shrinkToFit="1"/>
      <protection hidden="1"/>
    </xf>
    <xf numFmtId="165" fontId="48" fillId="13" borderId="114" xfId="0" applyNumberFormat="1" applyFont="1" applyFill="1" applyBorder="1" applyAlignment="1" applyProtection="1">
      <alignment horizontal="center" vertical="center" shrinkToFit="1"/>
      <protection hidden="1"/>
    </xf>
    <xf numFmtId="165" fontId="48" fillId="13" borderId="115" xfId="0" applyNumberFormat="1" applyFont="1" applyFill="1" applyBorder="1" applyAlignment="1" applyProtection="1">
      <alignment horizontal="center" vertical="center" shrinkToFit="1"/>
      <protection hidden="1"/>
    </xf>
    <xf numFmtId="165" fontId="48" fillId="13" borderId="102" xfId="0" applyNumberFormat="1" applyFont="1" applyFill="1" applyBorder="1" applyAlignment="1" applyProtection="1">
      <alignment horizontal="center" vertical="center" shrinkToFit="1"/>
      <protection hidden="1"/>
    </xf>
    <xf numFmtId="165" fontId="48" fillId="13" borderId="116" xfId="0" applyNumberFormat="1" applyFont="1" applyFill="1" applyBorder="1" applyAlignment="1" applyProtection="1">
      <alignment horizontal="center" vertical="center" shrinkToFit="1"/>
      <protection hidden="1"/>
    </xf>
    <xf numFmtId="0" fontId="65" fillId="21" borderId="111" xfId="0" applyFont="1" applyFill="1" applyBorder="1" applyAlignment="1" applyProtection="1">
      <alignment horizontal="center" vertical="center" shrinkToFit="1"/>
      <protection hidden="1"/>
    </xf>
    <xf numFmtId="0" fontId="65" fillId="21" borderId="112" xfId="0" applyFont="1" applyFill="1" applyBorder="1" applyAlignment="1" applyProtection="1">
      <alignment horizontal="center" vertical="center" shrinkToFit="1"/>
      <protection hidden="1"/>
    </xf>
    <xf numFmtId="0" fontId="65" fillId="21" borderId="113" xfId="0" applyFont="1" applyFill="1" applyBorder="1" applyAlignment="1" applyProtection="1">
      <alignment horizontal="center" vertical="center" shrinkToFit="1"/>
      <protection hidden="1"/>
    </xf>
    <xf numFmtId="0" fontId="65" fillId="21" borderId="103" xfId="0" applyFont="1" applyFill="1" applyBorder="1" applyAlignment="1" applyProtection="1">
      <alignment horizontal="center" vertical="center" shrinkToFit="1"/>
      <protection hidden="1"/>
    </xf>
    <xf numFmtId="0" fontId="65" fillId="21" borderId="0" xfId="0" applyFont="1" applyFill="1" applyAlignment="1" applyProtection="1">
      <alignment horizontal="center" vertical="center" shrinkToFit="1"/>
      <protection hidden="1"/>
    </xf>
    <xf numFmtId="0" fontId="65" fillId="21" borderId="114" xfId="0" applyFont="1" applyFill="1" applyBorder="1" applyAlignment="1" applyProtection="1">
      <alignment horizontal="center" vertical="center" shrinkToFit="1"/>
      <protection hidden="1"/>
    </xf>
    <xf numFmtId="0" fontId="65" fillId="21" borderId="115" xfId="0" applyFont="1" applyFill="1" applyBorder="1" applyAlignment="1" applyProtection="1">
      <alignment horizontal="center" vertical="center" shrinkToFit="1"/>
      <protection hidden="1"/>
    </xf>
    <xf numFmtId="0" fontId="65" fillId="21" borderId="102" xfId="0" applyFont="1" applyFill="1" applyBorder="1" applyAlignment="1" applyProtection="1">
      <alignment horizontal="center" vertical="center" shrinkToFit="1"/>
      <protection hidden="1"/>
    </xf>
    <xf numFmtId="0" fontId="65" fillId="21" borderId="116" xfId="0" applyFont="1" applyFill="1" applyBorder="1" applyAlignment="1" applyProtection="1">
      <alignment horizontal="center" vertical="center" shrinkToFit="1"/>
      <protection hidden="1"/>
    </xf>
    <xf numFmtId="0" fontId="39" fillId="0" borderId="95" xfId="0" applyFont="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75" fillId="0" borderId="96" xfId="0" applyFont="1" applyBorder="1" applyAlignment="1" applyProtection="1">
      <alignment horizontal="right" vertical="center" shrinkToFit="1"/>
      <protection hidden="1"/>
    </xf>
    <xf numFmtId="0" fontId="75" fillId="0" borderId="12" xfId="0" applyFont="1" applyBorder="1" applyAlignment="1" applyProtection="1">
      <alignment horizontal="right" vertical="center" shrinkToFit="1"/>
      <protection hidden="1"/>
    </xf>
    <xf numFmtId="165" fontId="75" fillId="3" borderId="12" xfId="0" applyNumberFormat="1" applyFont="1" applyFill="1" applyBorder="1" applyAlignment="1" applyProtection="1">
      <alignment horizontal="right" vertical="center" shrinkToFit="1"/>
      <protection hidden="1"/>
    </xf>
    <xf numFmtId="165" fontId="75" fillId="3" borderId="97" xfId="0" applyNumberFormat="1" applyFont="1" applyFill="1" applyBorder="1" applyAlignment="1" applyProtection="1">
      <alignment horizontal="right"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5" fillId="3" borderId="12" xfId="0" applyFont="1" applyFill="1" applyBorder="1" applyAlignment="1" applyProtection="1">
      <alignment horizontal="center" vertical="center" shrinkToFit="1"/>
      <protection hidden="1"/>
    </xf>
    <xf numFmtId="0" fontId="75" fillId="3" borderId="97" xfId="0" applyFont="1" applyFill="1" applyBorder="1" applyAlignment="1" applyProtection="1">
      <alignment horizontal="center" vertical="center" shrinkToFit="1"/>
      <protection hidden="1"/>
    </xf>
    <xf numFmtId="165" fontId="74" fillId="20" borderId="12" xfId="0" applyNumberFormat="1" applyFont="1" applyFill="1" applyBorder="1" applyAlignment="1" applyProtection="1">
      <alignment horizontal="right" vertical="center" shrinkToFit="1"/>
      <protection hidden="1"/>
    </xf>
    <xf numFmtId="165" fontId="74" fillId="20" borderId="97"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5" fillId="0" borderId="11" xfId="0" applyFont="1" applyBorder="1" applyAlignment="1" applyProtection="1">
      <alignment horizontal="center" shrinkToFit="1"/>
      <protection hidden="1"/>
    </xf>
    <xf numFmtId="0" fontId="1" fillId="0" borderId="13" xfId="0" applyFont="1" applyBorder="1" applyAlignment="1" applyProtection="1">
      <alignment horizontal="center" vertic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74" fillId="20" borderId="61" xfId="0" applyFont="1" applyFill="1" applyBorder="1" applyAlignment="1" applyProtection="1">
      <alignment horizontal="center" vertical="center" shrinkToFit="1"/>
      <protection hidden="1"/>
    </xf>
    <xf numFmtId="0" fontId="74" fillId="20" borderId="13" xfId="0" applyFont="1" applyFill="1" applyBorder="1" applyAlignment="1" applyProtection="1">
      <alignment horizontal="center" vertical="center" shrinkToFit="1"/>
      <protection hidden="1"/>
    </xf>
    <xf numFmtId="0" fontId="75" fillId="24" borderId="120" xfId="0" applyFont="1" applyFill="1" applyBorder="1" applyAlignment="1" applyProtection="1">
      <alignment horizontal="center" vertical="center"/>
      <protection hidden="1"/>
    </xf>
    <xf numFmtId="0" fontId="75" fillId="0" borderId="61" xfId="0" applyFont="1" applyBorder="1" applyAlignment="1" applyProtection="1">
      <alignment horizontal="center" vertical="center" shrinkToFit="1"/>
      <protection hidden="1"/>
    </xf>
    <xf numFmtId="0" fontId="75"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8" xfId="0" applyNumberFormat="1" applyFont="1" applyFill="1" applyBorder="1" applyAlignment="1" applyProtection="1">
      <alignment horizontal="center" vertical="center" shrinkToFit="1"/>
      <protection hidden="1"/>
    </xf>
    <xf numFmtId="0" fontId="75" fillId="0" borderId="20" xfId="0" applyFont="1" applyBorder="1" applyAlignment="1" applyProtection="1">
      <alignment horizontal="center" vertical="center" shrinkToFit="1"/>
      <protection hidden="1"/>
    </xf>
    <xf numFmtId="0" fontId="75" fillId="0" borderId="60"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5" fillId="0" borderId="96" xfId="0" applyFont="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76" fillId="6" borderId="61" xfId="0" applyFont="1" applyFill="1" applyBorder="1" applyAlignment="1" applyProtection="1">
      <alignment horizontal="center" shrinkToFit="1"/>
      <protection hidden="1"/>
    </xf>
    <xf numFmtId="0" fontId="76" fillId="6" borderId="13" xfId="0" applyFont="1" applyFill="1" applyBorder="1" applyAlignment="1" applyProtection="1">
      <alignment horizontal="center" shrinkToFit="1"/>
      <protection hidden="1"/>
    </xf>
    <xf numFmtId="0" fontId="76" fillId="6" borderId="98" xfId="0" applyFont="1" applyFill="1" applyBorder="1" applyAlignment="1" applyProtection="1">
      <alignment horizontal="center" shrinkToFit="1"/>
      <protection hidden="1"/>
    </xf>
    <xf numFmtId="0" fontId="76" fillId="6" borderId="60" xfId="0" applyFont="1" applyFill="1" applyBorder="1" applyAlignment="1" applyProtection="1">
      <alignment horizontal="center" vertical="center" shrinkToFit="1"/>
      <protection hidden="1"/>
    </xf>
    <xf numFmtId="0" fontId="76" fillId="6" borderId="0" xfId="0" applyFont="1" applyFill="1" applyAlignment="1" applyProtection="1">
      <alignment horizontal="center" vertical="center" shrinkToFit="1"/>
      <protection hidden="1"/>
    </xf>
    <xf numFmtId="0" fontId="76" fillId="6" borderId="93" xfId="0" applyFont="1" applyFill="1" applyBorder="1" applyAlignment="1" applyProtection="1">
      <alignment horizontal="center" vertical="center" shrinkToFit="1"/>
      <protection hidden="1"/>
    </xf>
    <xf numFmtId="0" fontId="76" fillId="6" borderId="11" xfId="0" applyFont="1" applyFill="1" applyBorder="1" applyAlignment="1" applyProtection="1">
      <alignment horizontal="center" vertical="center" shrinkToFit="1"/>
      <protection hidden="1"/>
    </xf>
    <xf numFmtId="0" fontId="76" fillId="6" borderId="92"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 fillId="3" borderId="97" xfId="0" applyFont="1" applyFill="1" applyBorder="1" applyAlignment="1" applyProtection="1">
      <alignment horizontal="center" vertical="center" shrinkToFit="1"/>
      <protection hidden="1"/>
    </xf>
    <xf numFmtId="165" fontId="75" fillId="3" borderId="12" xfId="0" applyNumberFormat="1" applyFont="1" applyFill="1" applyBorder="1" applyAlignment="1" applyProtection="1">
      <alignment horizontal="right" shrinkToFit="1"/>
      <protection hidden="1"/>
    </xf>
    <xf numFmtId="165" fontId="75" fillId="3" borderId="97" xfId="0" applyNumberFormat="1" applyFont="1" applyFill="1" applyBorder="1" applyAlignment="1" applyProtection="1">
      <alignment horizontal="right" shrinkToFit="1"/>
      <protection hidden="1"/>
    </xf>
    <xf numFmtId="0" fontId="76" fillId="6" borderId="1" xfId="0" applyFont="1" applyFill="1" applyBorder="1" applyAlignment="1" applyProtection="1">
      <alignment horizontal="center" vertical="center" shrinkToFit="1"/>
      <protection hidden="1"/>
    </xf>
    <xf numFmtId="0" fontId="13" fillId="0" borderId="0" xfId="0" applyFont="1" applyAlignment="1" applyProtection="1">
      <alignment horizontal="right" vertical="center" wrapText="1"/>
      <protection hidden="1"/>
    </xf>
    <xf numFmtId="0" fontId="13" fillId="0" borderId="11" xfId="0" applyFont="1" applyBorder="1" applyAlignment="1" applyProtection="1">
      <alignment horizontal="right" vertical="center" wrapText="1"/>
      <protection hidden="1"/>
    </xf>
    <xf numFmtId="0" fontId="7" fillId="0" borderId="23" xfId="0" applyFont="1" applyBorder="1" applyAlignment="1" applyProtection="1">
      <alignment horizontal="center" vertical="center" shrinkToFit="1"/>
      <protection hidden="1"/>
    </xf>
    <xf numFmtId="0" fontId="7" fillId="0" borderId="96"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5" fillId="3" borderId="12" xfId="0" applyNumberFormat="1" applyFont="1" applyFill="1" applyBorder="1" applyAlignment="1" applyProtection="1">
      <alignment horizontal="center" vertical="center" shrinkToFit="1"/>
      <protection hidden="1"/>
    </xf>
    <xf numFmtId="0" fontId="75" fillId="24" borderId="119" xfId="0" applyFont="1" applyFill="1" applyBorder="1" applyAlignment="1" applyProtection="1">
      <alignment horizontal="right" vertical="center" wrapText="1"/>
      <protection hidden="1"/>
    </xf>
    <xf numFmtId="0" fontId="75" fillId="24" borderId="120" xfId="0" applyFont="1" applyFill="1" applyBorder="1" applyAlignment="1" applyProtection="1">
      <alignment horizontal="right" vertical="center" wrapText="1"/>
      <protection hidden="1"/>
    </xf>
    <xf numFmtId="0" fontId="75" fillId="24" borderId="121" xfId="0" applyFont="1" applyFill="1" applyBorder="1" applyAlignment="1" applyProtection="1">
      <alignment horizontal="right" vertical="center" wrapText="1"/>
      <protection hidden="1"/>
    </xf>
    <xf numFmtId="0" fontId="75" fillId="24" borderId="122" xfId="0" applyFont="1" applyFill="1" applyBorder="1" applyAlignment="1" applyProtection="1">
      <alignment horizontal="right" vertical="center" wrapText="1"/>
      <protection hidden="1"/>
    </xf>
    <xf numFmtId="0" fontId="75" fillId="24" borderId="123" xfId="0" applyFont="1" applyFill="1" applyBorder="1" applyAlignment="1" applyProtection="1">
      <alignment horizontal="right" vertical="center" wrapText="1"/>
      <protection hidden="1"/>
    </xf>
    <xf numFmtId="0" fontId="75" fillId="24" borderId="124" xfId="0" applyFont="1" applyFill="1" applyBorder="1" applyAlignment="1" applyProtection="1">
      <alignment horizontal="right" vertical="center" wrapText="1"/>
      <protection hidden="1"/>
    </xf>
    <xf numFmtId="0" fontId="91" fillId="3" borderId="12" xfId="0" applyFont="1" applyFill="1" applyBorder="1" applyAlignment="1" applyProtection="1">
      <alignment horizontal="center" vertical="center" shrinkToFit="1"/>
      <protection hidden="1"/>
    </xf>
    <xf numFmtId="0" fontId="91" fillId="0" borderId="12" xfId="0" applyFont="1" applyBorder="1" applyAlignment="1" applyProtection="1">
      <alignment horizontal="right" vertical="center" shrinkToFit="1"/>
      <protection hidden="1"/>
    </xf>
    <xf numFmtId="0" fontId="92" fillId="3" borderId="12" xfId="0" applyFont="1" applyFill="1" applyBorder="1" applyAlignment="1" applyProtection="1">
      <alignment horizontal="center" vertical="center" shrinkToFit="1"/>
      <protection hidden="1"/>
    </xf>
    <xf numFmtId="164" fontId="91" fillId="3" borderId="12" xfId="0" applyNumberFormat="1" applyFont="1" applyFill="1" applyBorder="1" applyAlignment="1" applyProtection="1">
      <alignment horizontal="center" vertical="center" shrinkToFit="1"/>
      <protection hidden="1"/>
    </xf>
    <xf numFmtId="22" fontId="74" fillId="0" borderId="51" xfId="0" applyNumberFormat="1" applyFont="1" applyBorder="1" applyAlignment="1" applyProtection="1">
      <alignment horizontal="center" vertical="center" readingOrder="2"/>
      <protection hidden="1"/>
    </xf>
    <xf numFmtId="0" fontId="92" fillId="0" borderId="104" xfId="0" applyFont="1" applyBorder="1" applyAlignment="1" applyProtection="1">
      <alignment horizontal="right" vertical="center" shrinkToFit="1"/>
      <protection hidden="1"/>
    </xf>
    <xf numFmtId="0" fontId="92" fillId="0" borderId="14" xfId="0" applyFont="1" applyBorder="1" applyAlignment="1" applyProtection="1">
      <alignment horizontal="right" vertical="center" shrinkToFit="1"/>
      <protection hidden="1"/>
    </xf>
    <xf numFmtId="0" fontId="93" fillId="3" borderId="14" xfId="1" applyNumberFormat="1" applyFont="1" applyFill="1" applyBorder="1" applyAlignment="1" applyProtection="1">
      <alignment horizontal="center" vertical="center" shrinkToFit="1"/>
      <protection hidden="1"/>
    </xf>
    <xf numFmtId="0" fontId="92" fillId="0" borderId="14" xfId="0" applyFont="1" applyBorder="1" applyAlignment="1" applyProtection="1">
      <alignment horizontal="center" vertical="center" shrinkToFit="1"/>
      <protection hidden="1"/>
    </xf>
    <xf numFmtId="0" fontId="91" fillId="3" borderId="14" xfId="0" applyFont="1" applyFill="1" applyBorder="1" applyAlignment="1" applyProtection="1">
      <alignment horizontal="center" vertical="center" shrinkToFit="1"/>
      <protection hidden="1"/>
    </xf>
    <xf numFmtId="0" fontId="92" fillId="3" borderId="14" xfId="0" applyFont="1" applyFill="1" applyBorder="1" applyAlignment="1" applyProtection="1">
      <alignment horizontal="center" vertical="center" shrinkToFit="1"/>
      <protection hidden="1"/>
    </xf>
    <xf numFmtId="0" fontId="92" fillId="0" borderId="106" xfId="0" applyFont="1" applyBorder="1" applyAlignment="1" applyProtection="1">
      <alignment horizontal="right" vertical="center" shrinkToFit="1"/>
      <protection hidden="1"/>
    </xf>
    <xf numFmtId="0" fontId="92" fillId="0" borderId="12" xfId="0" applyFont="1" applyBorder="1" applyAlignment="1" applyProtection="1">
      <alignment horizontal="right" vertical="center" shrinkToFit="1"/>
      <protection hidden="1"/>
    </xf>
    <xf numFmtId="0" fontId="74" fillId="0" borderId="51" xfId="0" applyFont="1" applyBorder="1" applyAlignment="1" applyProtection="1">
      <alignment horizontal="center" vertical="center" readingOrder="2"/>
      <protection hidden="1"/>
    </xf>
    <xf numFmtId="0" fontId="92" fillId="3" borderId="105" xfId="0" applyFont="1" applyFill="1" applyBorder="1" applyAlignment="1" applyProtection="1">
      <alignment horizontal="center" vertical="center" shrinkToFit="1"/>
      <protection hidden="1"/>
    </xf>
    <xf numFmtId="0" fontId="91" fillId="0" borderId="12" xfId="0" applyFont="1" applyBorder="1" applyAlignment="1" applyProtection="1">
      <alignment horizontal="left" vertical="center" shrinkToFit="1"/>
      <protection hidden="1"/>
    </xf>
    <xf numFmtId="0" fontId="13" fillId="14" borderId="5" xfId="0" applyFont="1" applyFill="1" applyBorder="1" applyAlignment="1" applyProtection="1">
      <alignment horizontal="right" vertical="center" wrapText="1"/>
      <protection hidden="1"/>
    </xf>
    <xf numFmtId="0" fontId="13" fillId="14" borderId="0" xfId="0" applyFont="1" applyFill="1" applyAlignment="1" applyProtection="1">
      <alignment horizontal="right" vertical="center" wrapText="1"/>
      <protection hidden="1"/>
    </xf>
    <xf numFmtId="0" fontId="91" fillId="3" borderId="107" xfId="0" applyFont="1" applyFill="1" applyBorder="1" applyAlignment="1" applyProtection="1">
      <alignment horizontal="center" vertical="center" shrinkToFit="1"/>
      <protection hidden="1"/>
    </xf>
    <xf numFmtId="0" fontId="91" fillId="0" borderId="117"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0" fontId="91" fillId="0" borderId="106" xfId="0" applyFont="1" applyBorder="1" applyAlignment="1" applyProtection="1">
      <alignment horizontal="right" vertical="center" shrinkToFit="1"/>
      <protection hidden="1"/>
    </xf>
    <xf numFmtId="49" fontId="92" fillId="3" borderId="13" xfId="0" applyNumberFormat="1" applyFont="1" applyFill="1" applyBorder="1" applyAlignment="1" applyProtection="1">
      <alignment horizontal="center" vertical="center" shrinkToFit="1"/>
      <protection hidden="1"/>
    </xf>
    <xf numFmtId="0" fontId="92" fillId="3" borderId="13" xfId="0" applyFont="1" applyFill="1" applyBorder="1" applyAlignment="1" applyProtection="1">
      <alignment horizontal="center" vertical="center" shrinkToFit="1"/>
      <protection hidden="1"/>
    </xf>
    <xf numFmtId="49" fontId="91" fillId="3" borderId="13" xfId="0" applyNumberFormat="1" applyFont="1" applyFill="1" applyBorder="1" applyAlignment="1" applyProtection="1">
      <alignment horizontal="center" vertical="center" shrinkToFit="1"/>
      <protection hidden="1"/>
    </xf>
    <xf numFmtId="0" fontId="91" fillId="3" borderId="13" xfId="0" applyFont="1" applyFill="1" applyBorder="1" applyAlignment="1" applyProtection="1">
      <alignment horizontal="center" vertical="center" shrinkToFit="1"/>
      <protection hidden="1"/>
    </xf>
    <xf numFmtId="0" fontId="92" fillId="3" borderId="118" xfId="0" applyFont="1" applyFill="1" applyBorder="1" applyAlignment="1" applyProtection="1">
      <alignment horizontal="center" vertical="center" shrinkToFit="1"/>
      <protection hidden="1"/>
    </xf>
    <xf numFmtId="0" fontId="92" fillId="0" borderId="12" xfId="0" applyFont="1" applyBorder="1" applyAlignment="1" applyProtection="1">
      <alignment horizontal="left" vertical="center" shrinkToFit="1"/>
      <protection hidden="1"/>
    </xf>
    <xf numFmtId="0" fontId="92" fillId="0" borderId="107" xfId="0" applyFont="1" applyBorder="1" applyAlignment="1" applyProtection="1">
      <alignment horizontal="left" vertical="center" shrinkToFit="1"/>
      <protection hidden="1"/>
    </xf>
    <xf numFmtId="0" fontId="91" fillId="0" borderId="107" xfId="0" applyFont="1" applyBorder="1" applyAlignment="1" applyProtection="1">
      <alignment horizontal="left" vertical="center" shrinkToFit="1"/>
      <protection hidden="1"/>
    </xf>
    <xf numFmtId="0" fontId="7" fillId="0" borderId="96"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4" fillId="3" borderId="12" xfId="0" applyFont="1" applyFill="1" applyBorder="1" applyAlignment="1" applyProtection="1">
      <alignment horizontal="right" vertical="center" shrinkToFit="1"/>
      <protection hidden="1"/>
    </xf>
    <xf numFmtId="0" fontId="74" fillId="3" borderId="97" xfId="0" applyFont="1" applyFill="1" applyBorder="1" applyAlignment="1" applyProtection="1">
      <alignment horizontal="right" vertical="center" shrinkToFit="1"/>
      <protection hidden="1"/>
    </xf>
    <xf numFmtId="0" fontId="75" fillId="0" borderId="12" xfId="0" applyFont="1" applyBorder="1" applyAlignment="1" applyProtection="1">
      <alignment horizontal="center" shrinkToFit="1"/>
      <protection hidden="1"/>
    </xf>
    <xf numFmtId="0" fontId="75" fillId="0" borderId="97" xfId="0" applyFont="1" applyBorder="1" applyAlignment="1" applyProtection="1">
      <alignment horizont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48" fillId="10" borderId="160" xfId="0" applyFont="1" applyFill="1" applyBorder="1" applyAlignment="1" applyProtection="1">
      <alignment horizontal="center" vertical="center" wrapText="1"/>
      <protection hidden="1"/>
    </xf>
    <xf numFmtId="0" fontId="48" fillId="10" borderId="0" xfId="0" applyFont="1" applyFill="1" applyAlignment="1" applyProtection="1">
      <alignment horizontal="center" vertical="center" wrapText="1"/>
      <protection hidden="1"/>
    </xf>
    <xf numFmtId="0" fontId="27" fillId="0" borderId="29" xfId="0" applyFont="1" applyBorder="1" applyAlignment="1" applyProtection="1">
      <alignment horizontal="center" vertical="center"/>
      <protection hidden="1"/>
    </xf>
    <xf numFmtId="0" fontId="77" fillId="6" borderId="145" xfId="0" applyFont="1" applyFill="1" applyBorder="1" applyAlignment="1" applyProtection="1">
      <alignment horizontal="center" vertical="center"/>
      <protection hidden="1"/>
    </xf>
    <xf numFmtId="0" fontId="77" fillId="6" borderId="144" xfId="0" applyFont="1" applyFill="1" applyBorder="1" applyAlignment="1" applyProtection="1">
      <alignment horizontal="center" vertical="center"/>
      <protection hidden="1"/>
    </xf>
    <xf numFmtId="0" fontId="77" fillId="3" borderId="110" xfId="0" applyFont="1" applyFill="1" applyBorder="1" applyAlignment="1" applyProtection="1">
      <alignment horizontal="center" vertical="center" textRotation="90" wrapText="1"/>
      <protection hidden="1"/>
    </xf>
    <xf numFmtId="0" fontId="77" fillId="3" borderId="109" xfId="0" applyFont="1" applyFill="1" applyBorder="1" applyAlignment="1" applyProtection="1">
      <alignment horizontal="center" vertical="center" textRotation="90" wrapText="1"/>
      <protection hidden="1"/>
    </xf>
    <xf numFmtId="0" fontId="77" fillId="3" borderId="136" xfId="0" applyFont="1" applyFill="1" applyBorder="1" applyAlignment="1" applyProtection="1">
      <alignment horizontal="center" vertical="center" textRotation="90" wrapText="1"/>
      <protection hidden="1"/>
    </xf>
    <xf numFmtId="0" fontId="77" fillId="3" borderId="8" xfId="0" applyFont="1" applyFill="1" applyBorder="1" applyAlignment="1" applyProtection="1">
      <alignment horizontal="center" vertical="center" textRotation="90" wrapText="1"/>
      <protection hidden="1"/>
    </xf>
    <xf numFmtId="0" fontId="77" fillId="6" borderId="146" xfId="0" applyFont="1" applyFill="1" applyBorder="1" applyAlignment="1" applyProtection="1">
      <alignment horizontal="center" vertical="center"/>
      <protection hidden="1"/>
    </xf>
    <xf numFmtId="0" fontId="77" fillId="3" borderId="137" xfId="0" applyFont="1" applyFill="1" applyBorder="1" applyAlignment="1" applyProtection="1">
      <alignment horizontal="center" vertical="center" textRotation="90" wrapText="1"/>
      <protection hidden="1"/>
    </xf>
    <xf numFmtId="0" fontId="31" fillId="15" borderId="0" xfId="0" applyFont="1" applyFill="1" applyAlignment="1" applyProtection="1">
      <alignment horizontal="center" vertical="center"/>
      <protection hidden="1"/>
    </xf>
    <xf numFmtId="0" fontId="31" fillId="15" borderId="29" xfId="0" applyFont="1" applyFill="1" applyBorder="1" applyAlignment="1" applyProtection="1">
      <alignment horizontal="center" vertical="center"/>
      <protection hidden="1"/>
    </xf>
    <xf numFmtId="0" fontId="31" fillId="11" borderId="125" xfId="0" applyFont="1" applyFill="1" applyBorder="1" applyAlignment="1" applyProtection="1">
      <alignment horizontal="center" vertical="center"/>
      <protection hidden="1"/>
    </xf>
    <xf numFmtId="0" fontId="31" fillId="11" borderId="0" xfId="0" applyFont="1" applyFill="1" applyAlignment="1" applyProtection="1">
      <alignment horizontal="center" vertical="center"/>
      <protection hidden="1"/>
    </xf>
    <xf numFmtId="0" fontId="31" fillId="11" borderId="126" xfId="0" applyFont="1" applyFill="1" applyBorder="1" applyAlignment="1" applyProtection="1">
      <alignment horizontal="center" vertical="center"/>
      <protection hidden="1"/>
    </xf>
    <xf numFmtId="0" fontId="28" fillId="23" borderId="125" xfId="0" applyFont="1" applyFill="1" applyBorder="1" applyAlignment="1" applyProtection="1">
      <alignment horizontal="center" vertical="center"/>
      <protection hidden="1"/>
    </xf>
    <xf numFmtId="0" fontId="28" fillId="23" borderId="0" xfId="0" applyFont="1" applyFill="1" applyAlignment="1" applyProtection="1">
      <alignment horizontal="center" vertical="center"/>
      <protection hidden="1"/>
    </xf>
    <xf numFmtId="0" fontId="28" fillId="23" borderId="108" xfId="0" applyFont="1" applyFill="1" applyBorder="1" applyAlignment="1" applyProtection="1">
      <alignment horizontal="center" vertical="center"/>
      <protection hidden="1"/>
    </xf>
    <xf numFmtId="0" fontId="28" fillId="23" borderId="126" xfId="0" applyFont="1" applyFill="1" applyBorder="1" applyAlignment="1" applyProtection="1">
      <alignment horizontal="center" vertical="center"/>
      <protection hidden="1"/>
    </xf>
    <xf numFmtId="0" fontId="28" fillId="16" borderId="32" xfId="0" applyFont="1" applyFill="1" applyBorder="1" applyAlignment="1" applyProtection="1">
      <alignment horizontal="center" vertical="center"/>
      <protection hidden="1"/>
    </xf>
    <xf numFmtId="0" fontId="28" fillId="16" borderId="36" xfId="0" applyFont="1" applyFill="1" applyBorder="1" applyAlignment="1" applyProtection="1">
      <alignment horizontal="center" vertical="center"/>
      <protection hidden="1"/>
    </xf>
    <xf numFmtId="0" fontId="77" fillId="6" borderId="14" xfId="0" applyFont="1" applyFill="1" applyBorder="1" applyAlignment="1" applyProtection="1">
      <alignment horizontal="center" vertical="center"/>
      <protection hidden="1"/>
    </xf>
    <xf numFmtId="0" fontId="28" fillId="16" borderId="37" xfId="0" applyFont="1" applyFill="1" applyBorder="1" applyAlignment="1" applyProtection="1">
      <alignment horizontal="center" vertical="center"/>
      <protection hidden="1"/>
    </xf>
    <xf numFmtId="0" fontId="28" fillId="16" borderId="38" xfId="0" applyFont="1" applyFill="1" applyBorder="1" applyAlignment="1" applyProtection="1">
      <alignment horizontal="center" vertical="center"/>
      <protection hidden="1"/>
    </xf>
    <xf numFmtId="0" fontId="77" fillId="6" borderId="143" xfId="0" applyFont="1" applyFill="1" applyBorder="1" applyAlignment="1" applyProtection="1">
      <alignment horizontal="center" vertical="center"/>
      <protection hidden="1"/>
    </xf>
    <xf numFmtId="0" fontId="77" fillId="3" borderId="135" xfId="0" applyFont="1" applyFill="1" applyBorder="1" applyAlignment="1" applyProtection="1">
      <alignment horizontal="center" vertical="center" textRotation="90" wrapText="1"/>
      <protection hidden="1"/>
    </xf>
    <xf numFmtId="0" fontId="77" fillId="6" borderId="147" xfId="0" applyFont="1" applyFill="1" applyBorder="1" applyAlignment="1" applyProtection="1">
      <alignment horizontal="center" vertical="center"/>
      <protection hidden="1"/>
    </xf>
    <xf numFmtId="0" fontId="38" fillId="4" borderId="43" xfId="0" applyFont="1" applyFill="1" applyBorder="1" applyAlignment="1" applyProtection="1">
      <alignment horizontal="center" vertical="center"/>
      <protection hidden="1"/>
    </xf>
    <xf numFmtId="0" fontId="38" fillId="4" borderId="46" xfId="0" applyFont="1" applyFill="1" applyBorder="1" applyAlignment="1" applyProtection="1">
      <alignment horizontal="center" vertical="center"/>
      <protection hidden="1"/>
    </xf>
    <xf numFmtId="0" fontId="36" fillId="4" borderId="0" xfId="0" applyFont="1" applyFill="1" applyAlignment="1" applyProtection="1">
      <alignment horizontal="center" vertical="center"/>
      <protection hidden="1"/>
    </xf>
    <xf numFmtId="0" fontId="9" fillId="9" borderId="0" xfId="1"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38" fillId="4" borderId="42" xfId="0" applyFont="1" applyFill="1" applyBorder="1" applyAlignment="1" applyProtection="1">
      <alignment horizontal="center" vertical="center"/>
      <protection hidden="1"/>
    </xf>
    <xf numFmtId="0" fontId="38" fillId="4" borderId="45" xfId="0" applyFont="1" applyFill="1" applyBorder="1" applyAlignment="1" applyProtection="1">
      <alignment horizontal="center" vertical="center"/>
      <protection hidden="1"/>
    </xf>
    <xf numFmtId="0" fontId="38" fillId="4" borderId="48" xfId="0" applyFont="1" applyFill="1" applyBorder="1" applyAlignment="1" applyProtection="1">
      <alignment horizontal="center" vertical="center"/>
      <protection hidden="1"/>
    </xf>
    <xf numFmtId="0" fontId="38" fillId="4" borderId="49" xfId="0" applyFont="1" applyFill="1" applyBorder="1" applyAlignment="1" applyProtection="1">
      <alignment horizontal="center" vertical="center"/>
      <protection hidden="1"/>
    </xf>
    <xf numFmtId="0" fontId="38" fillId="4" borderId="50" xfId="0" applyFont="1" applyFill="1" applyBorder="1" applyAlignment="1" applyProtection="1">
      <alignment horizontal="center" vertical="center"/>
      <protection hidden="1"/>
    </xf>
    <xf numFmtId="0" fontId="38" fillId="4" borderId="44" xfId="0" applyFont="1" applyFill="1" applyBorder="1" applyAlignment="1" applyProtection="1">
      <alignment horizontal="center" vertical="center"/>
      <protection hidden="1"/>
    </xf>
    <xf numFmtId="0" fontId="38" fillId="4" borderId="47" xfId="0" applyFont="1" applyFill="1" applyBorder="1" applyAlignment="1" applyProtection="1">
      <alignment horizontal="center" vertical="center"/>
      <protection hidden="1"/>
    </xf>
    <xf numFmtId="0" fontId="39" fillId="19" borderId="138" xfId="0" applyFont="1" applyFill="1" applyBorder="1" applyAlignment="1" applyProtection="1">
      <alignment horizontal="center" vertical="center" wrapText="1"/>
      <protection hidden="1"/>
    </xf>
    <xf numFmtId="0" fontId="39" fillId="19" borderId="130" xfId="0" applyFont="1" applyFill="1" applyBorder="1" applyAlignment="1" applyProtection="1">
      <alignment horizontal="center" vertical="center" wrapText="1"/>
      <protection hidden="1"/>
    </xf>
    <xf numFmtId="0" fontId="39" fillId="19" borderId="20" xfId="0" applyFont="1" applyFill="1" applyBorder="1" applyAlignment="1" applyProtection="1">
      <alignment horizontal="center" vertical="center"/>
      <protection hidden="1"/>
    </xf>
    <xf numFmtId="0" fontId="39" fillId="19" borderId="139" xfId="0" applyFont="1" applyFill="1" applyBorder="1" applyAlignment="1" applyProtection="1">
      <alignment horizontal="center" vertical="center" wrapText="1"/>
      <protection hidden="1"/>
    </xf>
    <xf numFmtId="0" fontId="39" fillId="19" borderId="132" xfId="0" applyFont="1" applyFill="1" applyBorder="1" applyAlignment="1" applyProtection="1">
      <alignment horizontal="center" vertical="center" wrapText="1"/>
      <protection hidden="1"/>
    </xf>
    <xf numFmtId="0" fontId="39" fillId="19" borderId="133"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protection hidden="1"/>
    </xf>
    <xf numFmtId="0" fontId="39" fillId="19" borderId="59" xfId="0" applyFont="1" applyFill="1" applyBorder="1" applyAlignment="1" applyProtection="1">
      <alignment horizontal="center" vertical="center" wrapText="1"/>
      <protection hidden="1"/>
    </xf>
    <xf numFmtId="0" fontId="39" fillId="19" borderId="131" xfId="0" applyFont="1" applyFill="1" applyBorder="1" applyAlignment="1" applyProtection="1">
      <alignment horizontal="center" vertical="center" wrapText="1"/>
      <protection hidden="1"/>
    </xf>
    <xf numFmtId="0" fontId="28" fillId="0" borderId="127" xfId="0" applyFont="1" applyBorder="1" applyAlignment="1" applyProtection="1">
      <alignment horizontal="center" vertical="center"/>
      <protection hidden="1"/>
    </xf>
    <xf numFmtId="0" fontId="28" fillId="0" borderId="128"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20" xfId="0" applyFont="1" applyBorder="1" applyAlignment="1" applyProtection="1">
      <alignment horizontal="center" vertical="center"/>
      <protection hidden="1"/>
    </xf>
    <xf numFmtId="0" fontId="28" fillId="0" borderId="134"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31" xfId="0" applyFont="1" applyBorder="1" applyAlignment="1" applyProtection="1">
      <alignment horizontal="center" vertical="center"/>
      <protection hidden="1"/>
    </xf>
    <xf numFmtId="0" fontId="28" fillId="0" borderId="132" xfId="0" applyFont="1" applyBorder="1" applyAlignment="1" applyProtection="1">
      <alignment horizontal="center" vertical="center"/>
      <protection hidden="1"/>
    </xf>
    <xf numFmtId="0" fontId="78" fillId="19" borderId="139" xfId="0" applyFont="1" applyFill="1" applyBorder="1" applyAlignment="1" applyProtection="1">
      <alignment horizontal="center" vertical="center"/>
      <protection hidden="1"/>
    </xf>
    <xf numFmtId="0" fontId="78" fillId="19" borderId="132" xfId="0" applyFont="1" applyFill="1" applyBorder="1" applyAlignment="1" applyProtection="1">
      <alignment horizontal="center" vertical="center"/>
      <protection hidden="1"/>
    </xf>
    <xf numFmtId="0" fontId="64" fillId="19" borderId="59" xfId="0" applyFont="1" applyFill="1" applyBorder="1" applyAlignment="1" applyProtection="1">
      <alignment horizontal="center" vertical="center" textRotation="90" wrapText="1"/>
      <protection hidden="1"/>
    </xf>
    <xf numFmtId="0" fontId="64" fillId="19" borderId="131" xfId="0" applyFont="1" applyFill="1" applyBorder="1" applyAlignment="1" applyProtection="1">
      <alignment horizontal="center" vertical="center" textRotation="90" wrapText="1"/>
      <protection hidden="1"/>
    </xf>
    <xf numFmtId="0" fontId="64" fillId="19" borderId="139" xfId="0" applyFont="1" applyFill="1" applyBorder="1" applyAlignment="1" applyProtection="1">
      <alignment horizontal="center" vertical="center" textRotation="90" wrapText="1"/>
      <protection hidden="1"/>
    </xf>
    <xf numFmtId="0" fontId="64" fillId="19" borderId="132" xfId="0" applyFont="1" applyFill="1" applyBorder="1" applyAlignment="1" applyProtection="1">
      <alignment horizontal="center" vertical="center" textRotation="90" wrapText="1"/>
      <protection hidden="1"/>
    </xf>
    <xf numFmtId="0" fontId="78" fillId="19" borderId="138" xfId="0" applyFont="1" applyFill="1" applyBorder="1" applyAlignment="1" applyProtection="1">
      <alignment horizontal="center" vertical="center"/>
      <protection hidden="1"/>
    </xf>
    <xf numFmtId="0" fontId="78" fillId="19" borderId="130" xfId="0" applyFont="1" applyFill="1" applyBorder="1" applyAlignment="1" applyProtection="1">
      <alignment horizontal="center" vertical="center"/>
      <protection hidden="1"/>
    </xf>
    <xf numFmtId="0" fontId="78" fillId="19" borderId="59" xfId="0" applyFont="1" applyFill="1" applyBorder="1" applyAlignment="1" applyProtection="1">
      <alignment horizontal="center" vertical="center"/>
      <protection hidden="1"/>
    </xf>
    <xf numFmtId="0" fontId="78" fillId="19" borderId="131" xfId="0" applyFont="1" applyFill="1" applyBorder="1" applyAlignment="1" applyProtection="1">
      <alignment horizontal="center" vertical="center"/>
      <protection hidden="1"/>
    </xf>
    <xf numFmtId="0" fontId="64" fillId="19" borderId="138" xfId="0" applyFont="1" applyFill="1" applyBorder="1" applyAlignment="1" applyProtection="1">
      <alignment horizontal="center" vertical="center" textRotation="90"/>
      <protection hidden="1"/>
    </xf>
    <xf numFmtId="0" fontId="64" fillId="19" borderId="130" xfId="0" applyFont="1" applyFill="1" applyBorder="1" applyAlignment="1" applyProtection="1">
      <alignment horizontal="center" vertical="center" textRotation="90"/>
      <protection hidden="1"/>
    </xf>
  </cellXfs>
  <cellStyles count="4">
    <cellStyle name="Normal 2" xfId="2" xr:uid="{00000000-0005-0000-0000-000002000000}"/>
    <cellStyle name="Normal 2 2" xfId="3" xr:uid="{00000000-0005-0000-0000-000003000000}"/>
    <cellStyle name="ارتباط تشعبي" xfId="1" builtinId="8"/>
    <cellStyle name="عادي" xfId="0" builtinId="0"/>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a:stretch>
          <a:fillRect/>
        </a:stretch>
      </xdr:blipFill>
      <xdr:spPr>
        <a:xfrm>
          <a:off x="17892713" y="921258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K15" sqref="K15:U17"/>
    </sheetView>
  </sheetViews>
  <sheetFormatPr defaultColWidth="9" defaultRowHeight="16.8" x14ac:dyDescent="0.5"/>
  <cols>
    <col min="1" max="1" width="2.21875" style="75" customWidth="1"/>
    <col min="2" max="2" width="4.44140625" style="75" customWidth="1"/>
    <col min="3" max="6" width="9" style="75"/>
    <col min="7" max="7" width="1.44140625" style="75" customWidth="1"/>
    <col min="8" max="8" width="12.6640625" style="75" customWidth="1"/>
    <col min="9" max="9" width="16.88671875" style="75" customWidth="1"/>
    <col min="10" max="10" width="5" style="75" customWidth="1"/>
    <col min="11" max="11" width="9" style="75" customWidth="1"/>
    <col min="12" max="12" width="2.6640625" style="75" customWidth="1"/>
    <col min="13" max="13" width="9" style="75"/>
    <col min="14" max="14" width="9" style="75" customWidth="1"/>
    <col min="15" max="15" width="3.44140625" style="75" customWidth="1"/>
    <col min="16" max="17" width="9" style="75"/>
    <col min="18" max="18" width="4.6640625" style="75" customWidth="1"/>
    <col min="19" max="19" width="2" style="75" customWidth="1"/>
    <col min="20" max="20" width="8.88671875" style="75" customWidth="1"/>
    <col min="21" max="21" width="15.44140625" style="75" customWidth="1"/>
    <col min="22" max="16384" width="9" style="75"/>
  </cols>
  <sheetData>
    <row r="1" spans="1:22" ht="27" thickBot="1" x14ac:dyDescent="0.75">
      <c r="B1" s="284" t="s">
        <v>392</v>
      </c>
      <c r="C1" s="284"/>
      <c r="D1" s="284"/>
      <c r="E1" s="284"/>
      <c r="F1" s="284"/>
      <c r="G1" s="284"/>
      <c r="H1" s="284"/>
      <c r="I1" s="284"/>
      <c r="J1" s="284"/>
      <c r="K1" s="284"/>
      <c r="L1" s="284"/>
      <c r="M1" s="284"/>
      <c r="N1" s="284"/>
      <c r="O1" s="284"/>
      <c r="P1" s="284"/>
      <c r="Q1" s="284"/>
      <c r="R1" s="284"/>
      <c r="S1" s="284"/>
      <c r="T1" s="284"/>
      <c r="U1" s="284"/>
    </row>
    <row r="2" spans="1:22" ht="19.5" customHeight="1" thickBot="1" x14ac:dyDescent="0.7">
      <c r="B2" s="285" t="s">
        <v>215</v>
      </c>
      <c r="C2" s="285"/>
      <c r="D2" s="285"/>
      <c r="E2" s="285"/>
      <c r="F2" s="285"/>
      <c r="G2" s="285"/>
      <c r="H2" s="285"/>
      <c r="I2" s="285"/>
      <c r="J2" s="76"/>
      <c r="K2" s="286" t="s">
        <v>393</v>
      </c>
      <c r="L2" s="287"/>
      <c r="M2" s="287"/>
      <c r="N2" s="287"/>
      <c r="O2" s="287"/>
      <c r="P2" s="287"/>
      <c r="Q2" s="287"/>
      <c r="R2" s="287"/>
      <c r="S2" s="287"/>
      <c r="T2" s="290" t="s">
        <v>394</v>
      </c>
      <c r="U2" s="291"/>
    </row>
    <row r="3" spans="1:22" ht="22.5" customHeight="1" thickBot="1" x14ac:dyDescent="0.7">
      <c r="A3" s="77">
        <v>1</v>
      </c>
      <c r="B3" s="294" t="s">
        <v>395</v>
      </c>
      <c r="C3" s="295"/>
      <c r="D3" s="295"/>
      <c r="E3" s="295"/>
      <c r="F3" s="295"/>
      <c r="G3" s="295"/>
      <c r="H3" s="295"/>
      <c r="I3" s="296"/>
      <c r="K3" s="288"/>
      <c r="L3" s="289"/>
      <c r="M3" s="289"/>
      <c r="N3" s="289"/>
      <c r="O3" s="289"/>
      <c r="P3" s="289"/>
      <c r="Q3" s="289"/>
      <c r="R3" s="289"/>
      <c r="S3" s="289"/>
      <c r="T3" s="292"/>
      <c r="U3" s="293"/>
    </row>
    <row r="4" spans="1:22" ht="22.5" customHeight="1" thickBot="1" x14ac:dyDescent="0.7">
      <c r="A4" s="77">
        <v>2</v>
      </c>
      <c r="B4" s="281" t="s">
        <v>396</v>
      </c>
      <c r="C4" s="282"/>
      <c r="D4" s="282"/>
      <c r="E4" s="282"/>
      <c r="F4" s="282"/>
      <c r="G4" s="282"/>
      <c r="H4" s="282"/>
      <c r="I4" s="283"/>
      <c r="K4" s="259" t="s">
        <v>15</v>
      </c>
      <c r="L4" s="260"/>
      <c r="M4" s="260"/>
      <c r="N4" s="260"/>
      <c r="O4" s="260"/>
      <c r="P4" s="260"/>
      <c r="Q4" s="260"/>
      <c r="R4" s="260"/>
      <c r="S4" s="261"/>
      <c r="T4" s="274">
        <v>1</v>
      </c>
      <c r="U4" s="275"/>
    </row>
    <row r="5" spans="1:22" ht="22.5" customHeight="1" thickBot="1" x14ac:dyDescent="0.7">
      <c r="A5" s="77"/>
      <c r="B5" s="242" t="s">
        <v>397</v>
      </c>
      <c r="C5" s="243"/>
      <c r="D5" s="243"/>
      <c r="E5" s="243"/>
      <c r="F5" s="243"/>
      <c r="G5" s="243"/>
      <c r="H5" s="243"/>
      <c r="I5" s="78"/>
      <c r="K5" s="272" t="s">
        <v>398</v>
      </c>
      <c r="L5" s="273"/>
      <c r="M5" s="273"/>
      <c r="N5" s="273"/>
      <c r="O5" s="273"/>
      <c r="P5" s="273"/>
      <c r="Q5" s="273"/>
      <c r="R5" s="273"/>
      <c r="S5" s="273"/>
      <c r="T5" s="274">
        <v>1</v>
      </c>
      <c r="U5" s="275"/>
    </row>
    <row r="6" spans="1:22" ht="22.5" customHeight="1" thickBot="1" x14ac:dyDescent="0.7">
      <c r="A6" s="77"/>
      <c r="B6" s="276" t="s">
        <v>399</v>
      </c>
      <c r="C6" s="277"/>
      <c r="D6" s="277"/>
      <c r="E6" s="277"/>
      <c r="F6" s="277"/>
      <c r="G6" s="277"/>
      <c r="H6" s="277"/>
      <c r="I6" s="278"/>
      <c r="K6" s="272" t="s">
        <v>400</v>
      </c>
      <c r="L6" s="273"/>
      <c r="M6" s="273"/>
      <c r="N6" s="273"/>
      <c r="O6" s="273"/>
      <c r="P6" s="273"/>
      <c r="Q6" s="273"/>
      <c r="R6" s="273"/>
      <c r="S6" s="273"/>
      <c r="T6" s="279" t="s">
        <v>401</v>
      </c>
      <c r="U6" s="280"/>
    </row>
    <row r="7" spans="1:22" ht="22.5" customHeight="1" thickBot="1" x14ac:dyDescent="0.75">
      <c r="A7" s="77">
        <v>3</v>
      </c>
      <c r="B7" s="242" t="s">
        <v>217</v>
      </c>
      <c r="C7" s="243"/>
      <c r="D7" s="243"/>
      <c r="E7" s="243"/>
      <c r="F7" s="243"/>
      <c r="G7" s="243"/>
      <c r="H7" s="244" t="s">
        <v>216</v>
      </c>
      <c r="I7" s="245"/>
      <c r="K7" s="246" t="s">
        <v>402</v>
      </c>
      <c r="L7" s="247"/>
      <c r="M7" s="247"/>
      <c r="N7" s="247"/>
      <c r="O7" s="247"/>
      <c r="P7" s="247"/>
      <c r="Q7" s="247"/>
      <c r="R7" s="247"/>
      <c r="S7" s="248"/>
      <c r="T7" s="249">
        <v>0.5</v>
      </c>
      <c r="U7" s="250"/>
      <c r="V7" s="79"/>
    </row>
    <row r="8" spans="1:22" ht="22.5" customHeight="1" x14ac:dyDescent="0.65">
      <c r="A8" s="77">
        <v>4</v>
      </c>
      <c r="B8" s="251" t="s">
        <v>720</v>
      </c>
      <c r="C8" s="251"/>
      <c r="D8" s="251"/>
      <c r="E8" s="251"/>
      <c r="F8" s="251"/>
      <c r="G8" s="251"/>
      <c r="H8" s="251"/>
      <c r="I8" s="251"/>
      <c r="J8" s="79"/>
      <c r="K8" s="254" t="s">
        <v>403</v>
      </c>
      <c r="L8" s="255"/>
      <c r="M8" s="255"/>
      <c r="N8" s="255"/>
      <c r="O8" s="255"/>
      <c r="P8" s="255"/>
      <c r="Q8" s="255"/>
      <c r="R8" s="255"/>
      <c r="S8" s="255"/>
      <c r="T8" s="256">
        <v>0.2</v>
      </c>
      <c r="U8" s="257"/>
    </row>
    <row r="9" spans="1:22" ht="22.5" customHeight="1" x14ac:dyDescent="0.65">
      <c r="A9" s="77"/>
      <c r="B9" s="252"/>
      <c r="C9" s="252"/>
      <c r="D9" s="252"/>
      <c r="E9" s="252"/>
      <c r="F9" s="252"/>
      <c r="G9" s="252"/>
      <c r="H9" s="252"/>
      <c r="I9" s="252"/>
      <c r="J9" s="80"/>
      <c r="K9" s="254"/>
      <c r="L9" s="255"/>
      <c r="M9" s="255"/>
      <c r="N9" s="255"/>
      <c r="O9" s="255"/>
      <c r="P9" s="255"/>
      <c r="Q9" s="255"/>
      <c r="R9" s="255"/>
      <c r="S9" s="255"/>
      <c r="T9" s="258"/>
      <c r="U9" s="257"/>
    </row>
    <row r="10" spans="1:22" ht="22.5" customHeight="1" x14ac:dyDescent="0.65">
      <c r="A10" s="77"/>
      <c r="B10" s="252"/>
      <c r="C10" s="252"/>
      <c r="D10" s="252"/>
      <c r="E10" s="252"/>
      <c r="F10" s="252"/>
      <c r="G10" s="252"/>
      <c r="H10" s="252"/>
      <c r="I10" s="252"/>
      <c r="K10" s="259" t="s">
        <v>404</v>
      </c>
      <c r="L10" s="260"/>
      <c r="M10" s="260"/>
      <c r="N10" s="260"/>
      <c r="O10" s="260"/>
      <c r="P10" s="260"/>
      <c r="Q10" s="260"/>
      <c r="R10" s="260"/>
      <c r="S10" s="261"/>
      <c r="T10" s="262">
        <v>0.2</v>
      </c>
      <c r="U10" s="263"/>
    </row>
    <row r="11" spans="1:22" ht="45" customHeight="1" x14ac:dyDescent="0.65">
      <c r="A11" s="77"/>
      <c r="B11" s="252"/>
      <c r="C11" s="252"/>
      <c r="D11" s="252"/>
      <c r="E11" s="252"/>
      <c r="F11" s="252"/>
      <c r="G11" s="252"/>
      <c r="H11" s="252"/>
      <c r="I11" s="252"/>
      <c r="K11" s="264" t="s">
        <v>405</v>
      </c>
      <c r="L11" s="265"/>
      <c r="M11" s="265"/>
      <c r="N11" s="265"/>
      <c r="O11" s="265"/>
      <c r="P11" s="265"/>
      <c r="Q11" s="265"/>
      <c r="R11" s="265"/>
      <c r="S11" s="266"/>
      <c r="T11" s="262">
        <v>0.2</v>
      </c>
      <c r="U11" s="263"/>
    </row>
    <row r="12" spans="1:22" ht="22.5" customHeight="1" thickBot="1" x14ac:dyDescent="0.7">
      <c r="A12" s="77"/>
      <c r="B12" s="253"/>
      <c r="C12" s="253"/>
      <c r="D12" s="253"/>
      <c r="E12" s="253"/>
      <c r="F12" s="253"/>
      <c r="G12" s="253"/>
      <c r="H12" s="253"/>
      <c r="I12" s="253"/>
      <c r="K12" s="267" t="s">
        <v>406</v>
      </c>
      <c r="L12" s="268"/>
      <c r="M12" s="268"/>
      <c r="N12" s="268"/>
      <c r="O12" s="268"/>
      <c r="P12" s="268"/>
      <c r="Q12" s="268"/>
      <c r="R12" s="268"/>
      <c r="S12" s="269"/>
      <c r="T12" s="270">
        <v>0.5</v>
      </c>
      <c r="U12" s="271"/>
    </row>
    <row r="13" spans="1:22" ht="22.5" customHeight="1" thickBot="1" x14ac:dyDescent="0.7">
      <c r="A13" s="77">
        <v>5</v>
      </c>
      <c r="B13" s="232" t="s">
        <v>407</v>
      </c>
      <c r="C13" s="233"/>
      <c r="D13" s="233"/>
      <c r="E13" s="233"/>
      <c r="F13" s="233"/>
      <c r="G13" s="233"/>
      <c r="H13" s="233"/>
      <c r="I13" s="234"/>
      <c r="K13" s="235" t="s">
        <v>408</v>
      </c>
      <c r="L13" s="236"/>
      <c r="M13" s="236"/>
      <c r="N13" s="236"/>
      <c r="O13" s="236"/>
      <c r="P13" s="236"/>
      <c r="Q13" s="236"/>
      <c r="R13" s="236"/>
      <c r="S13" s="236"/>
      <c r="T13" s="236"/>
      <c r="U13" s="236"/>
    </row>
    <row r="14" spans="1:22" ht="22.5" customHeight="1" x14ac:dyDescent="0.65">
      <c r="A14" s="77"/>
      <c r="B14" s="237" t="s">
        <v>721</v>
      </c>
      <c r="C14" s="237"/>
      <c r="D14" s="237"/>
      <c r="E14" s="237"/>
      <c r="F14" s="237"/>
      <c r="G14" s="237"/>
      <c r="H14" s="237"/>
      <c r="I14" s="237"/>
      <c r="K14" s="236"/>
      <c r="L14" s="236"/>
      <c r="M14" s="236"/>
      <c r="N14" s="236"/>
      <c r="O14" s="236"/>
      <c r="P14" s="236"/>
      <c r="Q14" s="236"/>
      <c r="R14" s="236"/>
      <c r="S14" s="236"/>
      <c r="T14" s="236"/>
      <c r="U14" s="236"/>
    </row>
    <row r="15" spans="1:22" ht="3.75" customHeight="1" x14ac:dyDescent="0.65">
      <c r="A15" s="77"/>
      <c r="B15" s="238"/>
      <c r="C15" s="238"/>
      <c r="D15" s="238"/>
      <c r="E15" s="238"/>
      <c r="F15" s="238"/>
      <c r="G15" s="238"/>
      <c r="H15" s="238"/>
      <c r="I15" s="238"/>
      <c r="K15" s="240"/>
      <c r="L15" s="240"/>
      <c r="M15" s="240"/>
      <c r="N15" s="240"/>
      <c r="O15" s="240"/>
      <c r="P15" s="240"/>
      <c r="Q15" s="240"/>
      <c r="R15" s="240"/>
      <c r="S15" s="240"/>
      <c r="T15" s="240"/>
      <c r="U15" s="240"/>
    </row>
    <row r="16" spans="1:22" ht="26.25" customHeight="1" x14ac:dyDescent="0.65">
      <c r="A16" s="77">
        <v>6</v>
      </c>
      <c r="B16" s="238"/>
      <c r="C16" s="238"/>
      <c r="D16" s="238"/>
      <c r="E16" s="238"/>
      <c r="F16" s="238"/>
      <c r="G16" s="238"/>
      <c r="H16" s="238"/>
      <c r="I16" s="238"/>
      <c r="K16" s="240"/>
      <c r="L16" s="240"/>
      <c r="M16" s="240"/>
      <c r="N16" s="240"/>
      <c r="O16" s="240"/>
      <c r="P16" s="240"/>
      <c r="Q16" s="240"/>
      <c r="R16" s="240"/>
      <c r="S16" s="240"/>
      <c r="T16" s="240"/>
      <c r="U16" s="240"/>
    </row>
    <row r="17" spans="2:21" ht="19.5" customHeight="1" x14ac:dyDescent="0.5">
      <c r="B17" s="238"/>
      <c r="C17" s="238"/>
      <c r="D17" s="238"/>
      <c r="E17" s="238"/>
      <c r="F17" s="238"/>
      <c r="G17" s="238"/>
      <c r="H17" s="238"/>
      <c r="I17" s="238"/>
      <c r="K17" s="240"/>
      <c r="L17" s="240"/>
      <c r="M17" s="240"/>
      <c r="N17" s="240"/>
      <c r="O17" s="240"/>
      <c r="P17" s="240"/>
      <c r="Q17" s="240"/>
      <c r="R17" s="240"/>
      <c r="S17" s="240"/>
      <c r="T17" s="240"/>
      <c r="U17" s="240"/>
    </row>
    <row r="18" spans="2:21" ht="19.5" customHeight="1" x14ac:dyDescent="0.65">
      <c r="B18" s="238"/>
      <c r="C18" s="238"/>
      <c r="D18" s="238"/>
      <c r="E18" s="238"/>
      <c r="F18" s="238"/>
      <c r="G18" s="238"/>
      <c r="H18" s="238"/>
      <c r="I18" s="238"/>
      <c r="K18" s="81"/>
      <c r="M18" s="240"/>
      <c r="N18" s="240"/>
      <c r="O18" s="240"/>
      <c r="P18" s="82"/>
      <c r="Q18" s="241"/>
      <c r="R18" s="241"/>
      <c r="S18" s="81"/>
      <c r="T18" s="81"/>
      <c r="U18" s="81"/>
    </row>
    <row r="19" spans="2:21" ht="21.75" customHeight="1" thickBot="1" x14ac:dyDescent="0.55000000000000004">
      <c r="B19" s="239"/>
      <c r="C19" s="239"/>
      <c r="D19" s="239"/>
      <c r="E19" s="239"/>
      <c r="F19" s="239"/>
      <c r="G19" s="239"/>
      <c r="H19" s="239"/>
      <c r="I19" s="239"/>
    </row>
    <row r="20" spans="2:21" ht="3.75" customHeight="1" x14ac:dyDescent="0.5"/>
  </sheetData>
  <mergeCells count="33">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C356-3652-47B8-AEAF-0B9818691C0A}">
  <dimension ref="A1:AS76"/>
  <sheetViews>
    <sheetView showGridLines="0" rightToLeft="1" zoomScale="90" zoomScaleNormal="90" workbookViewId="0">
      <selection activeCell="C1" sqref="C1"/>
    </sheetView>
  </sheetViews>
  <sheetFormatPr defaultColWidth="9" defaultRowHeight="14.4" x14ac:dyDescent="0.3"/>
  <cols>
    <col min="1" max="1" width="13.88671875" style="1" bestFit="1" customWidth="1"/>
    <col min="2" max="2" width="22.21875" style="1" customWidth="1"/>
    <col min="3" max="3" width="18.88671875" style="1" customWidth="1"/>
    <col min="4" max="4" width="26" style="1" customWidth="1"/>
    <col min="5" max="5" width="20.44140625" style="1" customWidth="1"/>
    <col min="6" max="6" width="20" style="1" customWidth="1"/>
    <col min="7" max="7" width="11.33203125" style="1" bestFit="1" customWidth="1"/>
    <col min="8" max="8" width="18.88671875" style="1" hidden="1" customWidth="1"/>
    <col min="9" max="9" width="3.33203125" style="1" hidden="1" customWidth="1"/>
    <col min="10" max="10" width="14.33203125" style="1" hidden="1" customWidth="1"/>
    <col min="11" max="11" width="11" style="1" hidden="1" customWidth="1"/>
    <col min="12" max="12" width="3.33203125" style="1" hidden="1" customWidth="1"/>
    <col min="13" max="13" width="9" style="1" hidden="1" customWidth="1"/>
    <col min="14" max="14" width="20" style="176" hidden="1" customWidth="1"/>
    <col min="15" max="15" width="3" style="176" hidden="1" customWidth="1"/>
    <col min="16" max="16" width="13.6640625" style="1" hidden="1" customWidth="1"/>
    <col min="17" max="18" width="9" style="1" hidden="1" customWidth="1"/>
    <col min="19" max="19" width="2.21875" style="1" hidden="1" customWidth="1"/>
    <col min="20" max="20" width="5.33203125" style="1" hidden="1" customWidth="1"/>
    <col min="21" max="21" width="2.21875" style="1" hidden="1" customWidth="1"/>
    <col min="22" max="22" width="3.77734375" style="1" hidden="1" customWidth="1"/>
    <col min="23" max="23" width="2.21875" style="1" hidden="1" customWidth="1"/>
    <col min="24" max="24" width="10.44140625" style="1" hidden="1" customWidth="1"/>
    <col min="25" max="26" width="0" style="1" hidden="1" customWidth="1"/>
    <col min="27" max="27" width="3.33203125" style="1" hidden="1" customWidth="1"/>
    <col min="28" max="28" width="5.44140625" style="1" hidden="1" customWidth="1"/>
    <col min="29" max="35" width="0" style="1" hidden="1" customWidth="1"/>
    <col min="36" max="16384" width="9" style="1"/>
  </cols>
  <sheetData>
    <row r="1" spans="1:45" ht="25.95" customHeight="1" x14ac:dyDescent="0.3">
      <c r="A1" s="300" t="s">
        <v>585</v>
      </c>
      <c r="B1" s="300"/>
      <c r="C1" s="174"/>
      <c r="D1" s="175" t="e">
        <f>VLOOKUP(C1,ورقة2!A2:B9910,2,0)</f>
        <v>#N/A</v>
      </c>
      <c r="F1" s="1" t="e">
        <f>IF(VLOOKUP(C1,ورقة2!A1:Z5959,24,0)="","",VLOOKUP(C1,ورقة2!A1:Z5959,24,0))</f>
        <v>#N/A</v>
      </c>
    </row>
    <row r="2" spans="1:45" ht="52.95" customHeight="1" x14ac:dyDescent="0.3">
      <c r="A2" s="301"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01"/>
      <c r="C2" s="301"/>
      <c r="D2" s="301"/>
      <c r="E2" s="301"/>
      <c r="F2" s="301"/>
      <c r="G2" s="301"/>
    </row>
    <row r="3" spans="1:45" ht="15" thickBot="1" x14ac:dyDescent="0.35">
      <c r="I3" s="299" t="s">
        <v>10</v>
      </c>
      <c r="J3" s="299"/>
      <c r="L3" s="299" t="s">
        <v>57</v>
      </c>
      <c r="M3" s="299"/>
      <c r="N3" s="1"/>
      <c r="O3" s="299"/>
      <c r="P3" s="299"/>
      <c r="S3" s="299" t="s">
        <v>586</v>
      </c>
      <c r="T3" s="299"/>
      <c r="U3" s="299" t="s">
        <v>11</v>
      </c>
      <c r="V3" s="299"/>
      <c r="X3" s="1" t="s">
        <v>9</v>
      </c>
      <c r="AA3" s="1">
        <v>1</v>
      </c>
      <c r="AB3" s="1">
        <v>1950</v>
      </c>
    </row>
    <row r="4" spans="1:45" ht="34.200000000000003" customHeight="1" thickTop="1" x14ac:dyDescent="0.3">
      <c r="A4" s="177" t="s">
        <v>52</v>
      </c>
      <c r="B4" s="177" t="s">
        <v>591</v>
      </c>
      <c r="C4" s="177" t="s">
        <v>357</v>
      </c>
      <c r="D4" s="178" t="s">
        <v>592</v>
      </c>
      <c r="E4" s="178" t="s">
        <v>371</v>
      </c>
      <c r="F4" s="177" t="s">
        <v>55</v>
      </c>
      <c r="G4" s="179" t="s">
        <v>220</v>
      </c>
      <c r="I4" s="99"/>
      <c r="J4" s="99"/>
      <c r="L4" s="99"/>
      <c r="M4" s="99"/>
      <c r="N4" s="1"/>
      <c r="O4" s="99"/>
      <c r="P4" s="99"/>
      <c r="S4" s="99"/>
      <c r="T4" s="99"/>
      <c r="U4" s="99"/>
      <c r="V4" s="99"/>
    </row>
    <row r="5" spans="1:45" ht="34.200000000000003" customHeight="1" thickBot="1" x14ac:dyDescent="0.35">
      <c r="A5" s="180"/>
      <c r="B5" s="181"/>
      <c r="C5" s="181"/>
      <c r="D5" s="180"/>
      <c r="E5" s="180"/>
      <c r="F5" s="181"/>
      <c r="G5" s="182"/>
      <c r="I5" s="99"/>
      <c r="J5" s="99"/>
      <c r="L5" s="99"/>
      <c r="M5" s="99"/>
      <c r="N5" s="1"/>
      <c r="O5" s="99"/>
      <c r="P5" s="99"/>
      <c r="S5" s="99"/>
      <c r="T5" s="99"/>
      <c r="U5" s="99"/>
      <c r="V5" s="99"/>
    </row>
    <row r="6" spans="1:45" ht="34.200000000000003" customHeight="1" thickTop="1" x14ac:dyDescent="0.3">
      <c r="A6" s="183" t="s">
        <v>49</v>
      </c>
      <c r="B6" s="184" t="s">
        <v>50</v>
      </c>
      <c r="C6" s="184" t="s">
        <v>363</v>
      </c>
      <c r="D6" s="184" t="s">
        <v>364</v>
      </c>
      <c r="E6" s="184" t="s">
        <v>365</v>
      </c>
      <c r="F6" s="185" t="s">
        <v>366</v>
      </c>
      <c r="I6" s="1">
        <v>1</v>
      </c>
      <c r="J6" s="1" t="s">
        <v>383</v>
      </c>
      <c r="L6" s="186" t="s">
        <v>587</v>
      </c>
      <c r="M6" s="1" t="s">
        <v>360</v>
      </c>
      <c r="N6" s="1"/>
      <c r="S6" s="1">
        <v>1</v>
      </c>
      <c r="T6" s="1" t="s">
        <v>361</v>
      </c>
      <c r="U6" s="1">
        <v>1</v>
      </c>
      <c r="V6" s="1" t="s">
        <v>381</v>
      </c>
      <c r="W6" s="1">
        <v>1</v>
      </c>
      <c r="X6" s="1" t="s">
        <v>452</v>
      </c>
      <c r="AA6" s="1">
        <v>2</v>
      </c>
      <c r="AB6" s="1">
        <v>1951</v>
      </c>
    </row>
    <row r="7" spans="1:45" s="188" customFormat="1" ht="34.200000000000003" customHeight="1" x14ac:dyDescent="0.3">
      <c r="A7" s="192" t="e">
        <f>IF(A8&lt;&gt;"",A8,VLOOKUP($C$1,ورقة2!$A$3:$L$5959,3,0))</f>
        <v>#N/A</v>
      </c>
      <c r="B7" s="187" t="e">
        <f>IF(B8&lt;&gt;"",B8,VLOOKUP($C$1,ورقة2!$A$3:$L$5959,4,0))</f>
        <v>#N/A</v>
      </c>
      <c r="C7" s="187" t="e">
        <f>UPPER(IF(C8&lt;&gt;"",C8,VLOOKUP($C$1,ورقة2!$A$3:$AB$5959,25,0)))</f>
        <v>#N/A</v>
      </c>
      <c r="D7" s="187" t="e">
        <f>UPPER(IF(D8&lt;&gt;"",D8,VLOOKUP($C$1,ورقة2!$A$3:$AB$5959,26,0)))</f>
        <v>#N/A</v>
      </c>
      <c r="E7" s="187" t="e">
        <f>UPPER(IF(E8&lt;&gt;"",E8,VLOOKUP($C$1,ورقة2!$A$3:$AB$5959,27,0)))</f>
        <v>#N/A</v>
      </c>
      <c r="F7" s="193" t="e">
        <f>UPPER(IF(F8&lt;&gt;"",F8,VLOOKUP($C$1,ورقة2!$A$3:$AB$5959,28,0)))</f>
        <v>#N/A</v>
      </c>
      <c r="I7" s="1">
        <v>2</v>
      </c>
      <c r="J7" s="1" t="s">
        <v>388</v>
      </c>
      <c r="L7" s="186" t="s">
        <v>588</v>
      </c>
      <c r="M7" s="1" t="s">
        <v>367</v>
      </c>
      <c r="N7" s="1"/>
      <c r="O7" s="176"/>
      <c r="P7" s="1"/>
      <c r="Q7" s="1"/>
      <c r="R7" s="1"/>
      <c r="S7" s="1">
        <v>2</v>
      </c>
      <c r="T7" s="1" t="s">
        <v>384</v>
      </c>
      <c r="U7" s="1">
        <v>2</v>
      </c>
      <c r="V7" s="1" t="s">
        <v>382</v>
      </c>
      <c r="W7" s="1">
        <v>2</v>
      </c>
      <c r="X7" s="1" t="s">
        <v>589</v>
      </c>
      <c r="Y7" s="1"/>
      <c r="AA7" s="1">
        <v>3</v>
      </c>
      <c r="AB7" s="1">
        <v>1952</v>
      </c>
    </row>
    <row r="8" spans="1:45" ht="34.200000000000003" customHeight="1" thickBot="1" x14ac:dyDescent="0.35">
      <c r="A8" s="189"/>
      <c r="B8" s="181"/>
      <c r="C8" s="181"/>
      <c r="D8" s="181"/>
      <c r="E8" s="181"/>
      <c r="F8" s="182"/>
      <c r="I8" s="1">
        <v>3</v>
      </c>
      <c r="J8" s="1" t="s">
        <v>610</v>
      </c>
      <c r="L8" s="186" t="s">
        <v>590</v>
      </c>
      <c r="M8" s="1" t="s">
        <v>362</v>
      </c>
      <c r="N8" s="1"/>
      <c r="S8" s="1">
        <v>6</v>
      </c>
      <c r="T8" s="1" t="s">
        <v>573</v>
      </c>
      <c r="W8" s="1">
        <v>3</v>
      </c>
      <c r="X8" s="1" t="s">
        <v>453</v>
      </c>
      <c r="AA8" s="1">
        <v>4</v>
      </c>
      <c r="AB8" s="1">
        <v>1953</v>
      </c>
      <c r="AJ8" s="297" t="s">
        <v>4268</v>
      </c>
      <c r="AK8" s="297"/>
      <c r="AL8" s="297"/>
      <c r="AM8" s="297"/>
      <c r="AN8" s="297"/>
      <c r="AO8" s="297"/>
      <c r="AP8" s="297"/>
      <c r="AQ8" s="297"/>
      <c r="AR8" s="297"/>
      <c r="AS8" s="297"/>
    </row>
    <row r="9" spans="1:45" ht="34.200000000000003" customHeight="1" thickTop="1" x14ac:dyDescent="0.3">
      <c r="A9" s="190" t="s">
        <v>51</v>
      </c>
      <c r="B9" s="177" t="s">
        <v>6</v>
      </c>
      <c r="C9" s="177" t="s">
        <v>10</v>
      </c>
      <c r="D9" s="179" t="s">
        <v>11</v>
      </c>
      <c r="E9" s="190" t="s">
        <v>374</v>
      </c>
      <c r="F9" s="177" t="s">
        <v>53</v>
      </c>
      <c r="G9" s="179" t="s">
        <v>54</v>
      </c>
      <c r="I9" s="1">
        <v>4</v>
      </c>
      <c r="J9" s="1" t="s">
        <v>390</v>
      </c>
      <c r="L9" s="186" t="s">
        <v>594</v>
      </c>
      <c r="M9" s="1" t="s">
        <v>368</v>
      </c>
      <c r="N9" s="1"/>
      <c r="S9" s="176"/>
      <c r="W9" s="1">
        <v>4</v>
      </c>
      <c r="X9" s="1" t="s">
        <v>455</v>
      </c>
      <c r="AA9" s="1">
        <v>5</v>
      </c>
      <c r="AB9" s="1">
        <v>1954</v>
      </c>
    </row>
    <row r="10" spans="1:45" ht="34.200000000000003" customHeight="1" x14ac:dyDescent="0.3">
      <c r="A10" s="194" t="e">
        <f>IF(A11&lt;&gt;"",A11,VLOOKUP($C$1,ورقة2!$A$3:$L$5959,6,0))</f>
        <v>#N/A</v>
      </c>
      <c r="B10" s="187" t="e">
        <f>IF(B11&lt;&gt;"",B11,VLOOKUP($C$1,ورقة2!$A$3:$L$5959,7,0))</f>
        <v>#N/A</v>
      </c>
      <c r="C10" s="187" t="e">
        <f>IF(C11&lt;&gt;"",C11,VLOOKUP($C$1,ورقة2!$A$3:$L$5959,8,0))</f>
        <v>#N/A</v>
      </c>
      <c r="D10" s="193" t="e">
        <f>IF(D11&lt;&gt;"",D11,VLOOKUP($C$1,ورقة2!$A$3:$L$5959,5,0))</f>
        <v>#N/A</v>
      </c>
      <c r="E10" s="192" t="e">
        <f>IF(E11&lt;&gt;"",E11,VLOOKUP($C$1,ورقة2!$A$3:$L$5959,10,0))</f>
        <v>#N/A</v>
      </c>
      <c r="F10" s="187" t="e">
        <f>IF(F11&lt;&gt;"",F11,VLOOKUP($C$1,ورقة2!$A$3:$L$5959,11,0))</f>
        <v>#N/A</v>
      </c>
      <c r="G10" s="193" t="e">
        <f>IF(G11&lt;&gt;"",G11,VLOOKUP($C$1,ورقة2!$A$3:$L$5959,12,0))</f>
        <v>#N/A</v>
      </c>
      <c r="I10" s="1">
        <v>5</v>
      </c>
      <c r="J10" s="1" t="s">
        <v>389</v>
      </c>
      <c r="L10" s="186" t="s">
        <v>595</v>
      </c>
      <c r="M10" s="1" t="s">
        <v>369</v>
      </c>
      <c r="N10" s="1"/>
      <c r="S10" s="176"/>
      <c r="W10" s="1">
        <v>5</v>
      </c>
      <c r="X10" s="1" t="s">
        <v>451</v>
      </c>
      <c r="AA10" s="1">
        <v>6</v>
      </c>
      <c r="AB10" s="1">
        <v>1955</v>
      </c>
    </row>
    <row r="11" spans="1:45" ht="34.200000000000003" customHeight="1" thickBot="1" x14ac:dyDescent="0.35">
      <c r="A11" s="191"/>
      <c r="B11" s="181"/>
      <c r="C11" s="181"/>
      <c r="D11" s="182"/>
      <c r="E11" s="189"/>
      <c r="F11" s="181"/>
      <c r="G11" s="182"/>
      <c r="I11" s="1">
        <v>6</v>
      </c>
      <c r="J11" s="1" t="s">
        <v>391</v>
      </c>
      <c r="L11" s="186" t="s">
        <v>593</v>
      </c>
      <c r="M11" s="1" t="s">
        <v>370</v>
      </c>
      <c r="N11" s="1"/>
      <c r="W11" s="1">
        <v>6</v>
      </c>
      <c r="X11" s="1" t="s">
        <v>454</v>
      </c>
      <c r="AA11" s="1">
        <v>7</v>
      </c>
      <c r="AB11" s="1">
        <v>1956</v>
      </c>
      <c r="AJ11" s="298" t="s">
        <v>4268</v>
      </c>
      <c r="AK11" s="297"/>
      <c r="AL11" s="297"/>
      <c r="AM11" s="297"/>
      <c r="AN11" s="297"/>
      <c r="AO11" s="297"/>
      <c r="AP11" s="297"/>
      <c r="AQ11" s="297"/>
      <c r="AR11" s="297"/>
      <c r="AS11" s="297"/>
    </row>
    <row r="12" spans="1:45" ht="23.25" customHeight="1" thickTop="1" x14ac:dyDescent="0.3">
      <c r="I12" s="1">
        <v>7</v>
      </c>
      <c r="J12" s="1" t="s">
        <v>515</v>
      </c>
      <c r="L12" s="186" t="s">
        <v>596</v>
      </c>
      <c r="M12" s="1" t="s">
        <v>373</v>
      </c>
      <c r="N12" s="1"/>
      <c r="W12" s="1">
        <v>7</v>
      </c>
      <c r="X12" s="1" t="s">
        <v>61</v>
      </c>
      <c r="AA12" s="1">
        <v>8</v>
      </c>
      <c r="AB12" s="1">
        <v>1957</v>
      </c>
    </row>
    <row r="13" spans="1:45" ht="33.75" customHeight="1" x14ac:dyDescent="0.3">
      <c r="I13" s="1">
        <v>8</v>
      </c>
      <c r="J13" s="1" t="s">
        <v>598</v>
      </c>
      <c r="L13" s="186" t="s">
        <v>597</v>
      </c>
      <c r="M13" s="1" t="s">
        <v>378</v>
      </c>
      <c r="N13" s="1"/>
      <c r="W13" s="1">
        <v>8</v>
      </c>
      <c r="X13" s="1" t="s">
        <v>67</v>
      </c>
      <c r="AA13" s="1">
        <v>9</v>
      </c>
      <c r="AB13" s="1">
        <v>1958</v>
      </c>
    </row>
    <row r="14" spans="1:45" ht="23.25" customHeight="1" x14ac:dyDescent="0.3">
      <c r="I14" s="1">
        <v>9</v>
      </c>
      <c r="J14" s="1" t="s">
        <v>611</v>
      </c>
      <c r="L14" s="186" t="s">
        <v>599</v>
      </c>
      <c r="M14" s="1" t="s">
        <v>379</v>
      </c>
      <c r="N14" s="1"/>
      <c r="O14" s="1"/>
      <c r="W14" s="1">
        <v>9</v>
      </c>
      <c r="X14" s="1" t="s">
        <v>582</v>
      </c>
      <c r="AA14" s="1">
        <v>10</v>
      </c>
      <c r="AB14" s="1">
        <v>1959</v>
      </c>
    </row>
    <row r="15" spans="1:45" ht="33.75" customHeight="1" x14ac:dyDescent="0.3">
      <c r="I15" s="1">
        <v>10</v>
      </c>
      <c r="J15" s="1" t="s">
        <v>612</v>
      </c>
      <c r="L15" s="186" t="s">
        <v>600</v>
      </c>
      <c r="M15" s="1" t="s">
        <v>372</v>
      </c>
      <c r="N15" s="1"/>
      <c r="O15" s="1"/>
      <c r="AA15" s="1">
        <v>11</v>
      </c>
      <c r="AB15" s="1">
        <v>1960</v>
      </c>
    </row>
    <row r="16" spans="1:45" x14ac:dyDescent="0.3">
      <c r="I16" s="1">
        <v>11</v>
      </c>
      <c r="J16" s="1" t="s">
        <v>613</v>
      </c>
      <c r="L16" s="186" t="s">
        <v>601</v>
      </c>
      <c r="M16" s="1" t="s">
        <v>380</v>
      </c>
      <c r="N16" s="1"/>
      <c r="O16" s="1"/>
      <c r="AA16" s="1">
        <v>12</v>
      </c>
      <c r="AB16" s="1">
        <v>1961</v>
      </c>
    </row>
    <row r="17" spans="7:28" x14ac:dyDescent="0.3">
      <c r="I17" s="1">
        <v>12</v>
      </c>
      <c r="J17" s="1" t="s">
        <v>614</v>
      </c>
      <c r="L17" s="186" t="s">
        <v>602</v>
      </c>
      <c r="M17" s="1" t="s">
        <v>377</v>
      </c>
      <c r="N17" s="1"/>
      <c r="O17" s="1"/>
      <c r="AA17" s="1">
        <v>13</v>
      </c>
      <c r="AB17" s="1">
        <v>1962</v>
      </c>
    </row>
    <row r="18" spans="7:28" x14ac:dyDescent="0.3">
      <c r="I18" s="1">
        <v>13</v>
      </c>
      <c r="J18" s="1" t="s">
        <v>615</v>
      </c>
      <c r="L18" s="186" t="s">
        <v>603</v>
      </c>
      <c r="M18" s="1" t="s">
        <v>375</v>
      </c>
      <c r="N18" s="1"/>
      <c r="O18" s="1"/>
      <c r="AA18" s="1">
        <v>14</v>
      </c>
      <c r="AB18" s="1">
        <v>1963</v>
      </c>
    </row>
    <row r="19" spans="7:28" x14ac:dyDescent="0.3">
      <c r="I19" s="1">
        <v>14</v>
      </c>
      <c r="J19" s="1" t="s">
        <v>616</v>
      </c>
      <c r="L19" s="186" t="s">
        <v>604</v>
      </c>
      <c r="M19" s="1" t="s">
        <v>376</v>
      </c>
      <c r="N19" s="1"/>
      <c r="O19" s="1"/>
      <c r="AA19" s="1">
        <v>15</v>
      </c>
      <c r="AB19" s="1">
        <v>1964</v>
      </c>
    </row>
    <row r="20" spans="7:28" x14ac:dyDescent="0.3">
      <c r="I20" s="1">
        <v>15</v>
      </c>
      <c r="J20" s="1" t="s">
        <v>648</v>
      </c>
      <c r="L20" s="186" t="s">
        <v>605</v>
      </c>
      <c r="M20" s="1" t="s">
        <v>572</v>
      </c>
      <c r="AA20" s="1">
        <v>16</v>
      </c>
      <c r="AB20" s="1">
        <v>1965</v>
      </c>
    </row>
    <row r="21" spans="7:28" x14ac:dyDescent="0.3">
      <c r="I21" s="1">
        <v>16</v>
      </c>
      <c r="J21" s="1" t="s">
        <v>654</v>
      </c>
      <c r="L21" s="186" t="s">
        <v>606</v>
      </c>
      <c r="M21" s="1" t="s">
        <v>607</v>
      </c>
      <c r="AA21" s="1">
        <v>17</v>
      </c>
      <c r="AB21" s="1">
        <v>1966</v>
      </c>
    </row>
    <row r="22" spans="7:28" x14ac:dyDescent="0.3">
      <c r="AA22" s="1">
        <v>18</v>
      </c>
      <c r="AB22" s="1">
        <v>1967</v>
      </c>
    </row>
    <row r="23" spans="7:28" x14ac:dyDescent="0.3">
      <c r="G23" s="46" t="s">
        <v>381</v>
      </c>
      <c r="AA23" s="1">
        <v>19</v>
      </c>
      <c r="AB23" s="1">
        <v>1968</v>
      </c>
    </row>
    <row r="24" spans="7:28" x14ac:dyDescent="0.3">
      <c r="G24" s="46" t="s">
        <v>382</v>
      </c>
      <c r="AA24" s="1">
        <v>20</v>
      </c>
      <c r="AB24" s="1">
        <v>1969</v>
      </c>
    </row>
    <row r="25" spans="7:28" x14ac:dyDescent="0.3">
      <c r="AA25" s="1">
        <v>21</v>
      </c>
      <c r="AB25" s="1">
        <v>1970</v>
      </c>
    </row>
    <row r="26" spans="7:28" x14ac:dyDescent="0.3">
      <c r="AA26" s="1">
        <v>22</v>
      </c>
      <c r="AB26" s="1">
        <v>1971</v>
      </c>
    </row>
    <row r="27" spans="7:28" x14ac:dyDescent="0.3">
      <c r="AA27" s="1">
        <v>23</v>
      </c>
      <c r="AB27" s="1">
        <v>1972</v>
      </c>
    </row>
    <row r="28" spans="7:28" x14ac:dyDescent="0.3">
      <c r="AA28" s="1">
        <v>24</v>
      </c>
      <c r="AB28" s="1">
        <v>1973</v>
      </c>
    </row>
    <row r="29" spans="7:28" x14ac:dyDescent="0.3">
      <c r="AA29" s="1">
        <v>25</v>
      </c>
      <c r="AB29" s="1">
        <v>1974</v>
      </c>
    </row>
    <row r="30" spans="7:28" x14ac:dyDescent="0.3">
      <c r="AA30" s="1">
        <v>26</v>
      </c>
      <c r="AB30" s="1">
        <v>1975</v>
      </c>
    </row>
    <row r="31" spans="7:28" x14ac:dyDescent="0.3">
      <c r="AA31" s="1">
        <v>27</v>
      </c>
      <c r="AB31" s="1">
        <v>1976</v>
      </c>
    </row>
    <row r="32" spans="7:28" x14ac:dyDescent="0.3">
      <c r="AA32" s="1">
        <v>28</v>
      </c>
      <c r="AB32" s="1">
        <v>1977</v>
      </c>
    </row>
    <row r="33" spans="27:28" x14ac:dyDescent="0.3">
      <c r="AA33" s="1">
        <v>29</v>
      </c>
      <c r="AB33" s="1">
        <v>1978</v>
      </c>
    </row>
    <row r="34" spans="27:28" x14ac:dyDescent="0.3">
      <c r="AA34" s="1">
        <v>30</v>
      </c>
      <c r="AB34" s="1">
        <v>1979</v>
      </c>
    </row>
    <row r="35" spans="27:28" x14ac:dyDescent="0.3">
      <c r="AA35" s="1">
        <v>31</v>
      </c>
      <c r="AB35" s="1">
        <v>1980</v>
      </c>
    </row>
    <row r="36" spans="27:28" x14ac:dyDescent="0.3">
      <c r="AA36" s="1">
        <v>32</v>
      </c>
      <c r="AB36" s="1">
        <v>1981</v>
      </c>
    </row>
    <row r="37" spans="27:28" x14ac:dyDescent="0.3">
      <c r="AA37" s="1">
        <v>33</v>
      </c>
      <c r="AB37" s="1">
        <v>1982</v>
      </c>
    </row>
    <row r="38" spans="27:28" x14ac:dyDescent="0.3">
      <c r="AA38" s="1">
        <v>34</v>
      </c>
      <c r="AB38" s="1">
        <v>1983</v>
      </c>
    </row>
    <row r="39" spans="27:28" x14ac:dyDescent="0.3">
      <c r="AA39" s="1">
        <v>35</v>
      </c>
      <c r="AB39" s="1">
        <v>1984</v>
      </c>
    </row>
    <row r="40" spans="27:28" x14ac:dyDescent="0.3">
      <c r="AA40" s="1">
        <v>36</v>
      </c>
      <c r="AB40" s="1">
        <v>1985</v>
      </c>
    </row>
    <row r="41" spans="27:28" x14ac:dyDescent="0.3">
      <c r="AA41" s="1">
        <v>37</v>
      </c>
      <c r="AB41" s="1">
        <v>1986</v>
      </c>
    </row>
    <row r="42" spans="27:28" x14ac:dyDescent="0.3">
      <c r="AA42" s="1">
        <v>38</v>
      </c>
      <c r="AB42" s="1">
        <v>1987</v>
      </c>
    </row>
    <row r="43" spans="27:28" x14ac:dyDescent="0.3">
      <c r="AA43" s="1">
        <v>39</v>
      </c>
      <c r="AB43" s="1">
        <v>1988</v>
      </c>
    </row>
    <row r="44" spans="27:28" x14ac:dyDescent="0.3">
      <c r="AA44" s="1">
        <v>40</v>
      </c>
      <c r="AB44" s="1">
        <v>1989</v>
      </c>
    </row>
    <row r="45" spans="27:28" x14ac:dyDescent="0.3">
      <c r="AA45" s="1">
        <v>41</v>
      </c>
      <c r="AB45" s="1">
        <v>1990</v>
      </c>
    </row>
    <row r="46" spans="27:28" x14ac:dyDescent="0.3">
      <c r="AA46" s="1">
        <v>42</v>
      </c>
      <c r="AB46" s="1">
        <v>1991</v>
      </c>
    </row>
    <row r="47" spans="27:28" x14ac:dyDescent="0.3">
      <c r="AA47" s="1">
        <v>43</v>
      </c>
      <c r="AB47" s="1">
        <v>1992</v>
      </c>
    </row>
    <row r="48" spans="27:28" x14ac:dyDescent="0.3">
      <c r="AA48" s="1">
        <v>44</v>
      </c>
      <c r="AB48" s="1">
        <v>1993</v>
      </c>
    </row>
    <row r="49" spans="27:28" x14ac:dyDescent="0.3">
      <c r="AA49" s="1">
        <v>45</v>
      </c>
      <c r="AB49" s="1">
        <v>1994</v>
      </c>
    </row>
    <row r="50" spans="27:28" x14ac:dyDescent="0.3">
      <c r="AA50" s="1">
        <v>46</v>
      </c>
      <c r="AB50" s="1">
        <v>1995</v>
      </c>
    </row>
    <row r="51" spans="27:28" x14ac:dyDescent="0.3">
      <c r="AA51" s="1">
        <v>47</v>
      </c>
      <c r="AB51" s="1">
        <v>1996</v>
      </c>
    </row>
    <row r="52" spans="27:28" x14ac:dyDescent="0.3">
      <c r="AA52" s="1">
        <v>48</v>
      </c>
      <c r="AB52" s="1">
        <v>1997</v>
      </c>
    </row>
    <row r="53" spans="27:28" x14ac:dyDescent="0.3">
      <c r="AA53" s="1">
        <v>49</v>
      </c>
      <c r="AB53" s="1">
        <v>1998</v>
      </c>
    </row>
    <row r="54" spans="27:28" x14ac:dyDescent="0.3">
      <c r="AA54" s="1">
        <v>50</v>
      </c>
      <c r="AB54" s="1">
        <v>1999</v>
      </c>
    </row>
    <row r="55" spans="27:28" x14ac:dyDescent="0.3">
      <c r="AA55" s="1">
        <v>51</v>
      </c>
      <c r="AB55" s="1">
        <v>2000</v>
      </c>
    </row>
    <row r="56" spans="27:28" x14ac:dyDescent="0.3">
      <c r="AA56" s="1">
        <v>52</v>
      </c>
      <c r="AB56" s="1">
        <v>2001</v>
      </c>
    </row>
    <row r="57" spans="27:28" x14ac:dyDescent="0.3">
      <c r="AA57" s="1">
        <v>53</v>
      </c>
      <c r="AB57" s="1">
        <v>2002</v>
      </c>
    </row>
    <row r="58" spans="27:28" x14ac:dyDescent="0.3">
      <c r="AA58" s="1">
        <v>54</v>
      </c>
      <c r="AB58" s="1">
        <v>2003</v>
      </c>
    </row>
    <row r="59" spans="27:28" x14ac:dyDescent="0.3">
      <c r="AA59" s="1">
        <v>55</v>
      </c>
      <c r="AB59" s="1">
        <v>2004</v>
      </c>
    </row>
    <row r="60" spans="27:28" x14ac:dyDescent="0.3">
      <c r="AA60" s="1">
        <v>56</v>
      </c>
      <c r="AB60" s="1">
        <v>2005</v>
      </c>
    </row>
    <row r="61" spans="27:28" x14ac:dyDescent="0.3">
      <c r="AA61" s="1">
        <v>57</v>
      </c>
      <c r="AB61" s="1">
        <v>2006</v>
      </c>
    </row>
    <row r="62" spans="27:28" x14ac:dyDescent="0.3">
      <c r="AA62" s="1">
        <v>58</v>
      </c>
      <c r="AB62" s="1">
        <v>2007</v>
      </c>
    </row>
    <row r="63" spans="27:28" x14ac:dyDescent="0.3">
      <c r="AA63" s="1">
        <v>59</v>
      </c>
      <c r="AB63" s="1">
        <v>2008</v>
      </c>
    </row>
    <row r="64" spans="27:28" x14ac:dyDescent="0.3">
      <c r="AA64" s="1">
        <v>60</v>
      </c>
      <c r="AB64" s="1">
        <v>2009</v>
      </c>
    </row>
    <row r="65" spans="27:28" x14ac:dyDescent="0.3">
      <c r="AA65" s="1">
        <v>61</v>
      </c>
      <c r="AB65" s="1">
        <v>2010</v>
      </c>
    </row>
    <row r="66" spans="27:28" x14ac:dyDescent="0.3">
      <c r="AA66" s="1">
        <v>62</v>
      </c>
      <c r="AB66" s="1">
        <v>2011</v>
      </c>
    </row>
    <row r="67" spans="27:28" x14ac:dyDescent="0.3">
      <c r="AA67" s="1">
        <v>63</v>
      </c>
      <c r="AB67" s="1">
        <v>2012</v>
      </c>
    </row>
    <row r="68" spans="27:28" x14ac:dyDescent="0.3">
      <c r="AA68" s="1">
        <v>64</v>
      </c>
      <c r="AB68" s="1">
        <v>2013</v>
      </c>
    </row>
    <row r="69" spans="27:28" x14ac:dyDescent="0.3">
      <c r="AA69" s="1">
        <v>65</v>
      </c>
      <c r="AB69" s="1">
        <v>2014</v>
      </c>
    </row>
    <row r="70" spans="27:28" x14ac:dyDescent="0.3">
      <c r="AA70" s="1">
        <v>66</v>
      </c>
      <c r="AB70" s="1">
        <v>2015</v>
      </c>
    </row>
    <row r="71" spans="27:28" x14ac:dyDescent="0.3">
      <c r="AA71" s="1">
        <v>67</v>
      </c>
      <c r="AB71" s="1">
        <v>2016</v>
      </c>
    </row>
    <row r="72" spans="27:28" x14ac:dyDescent="0.3">
      <c r="AA72" s="1">
        <v>68</v>
      </c>
      <c r="AB72" s="1">
        <v>2017</v>
      </c>
    </row>
    <row r="73" spans="27:28" x14ac:dyDescent="0.3">
      <c r="AA73" s="1">
        <v>69</v>
      </c>
      <c r="AB73" s="1">
        <v>2018</v>
      </c>
    </row>
    <row r="74" spans="27:28" x14ac:dyDescent="0.3">
      <c r="AA74" s="1">
        <v>70</v>
      </c>
      <c r="AB74" s="1">
        <v>2019</v>
      </c>
    </row>
    <row r="75" spans="27:28" x14ac:dyDescent="0.3">
      <c r="AA75" s="1">
        <v>71</v>
      </c>
      <c r="AB75" s="1">
        <v>2020</v>
      </c>
    </row>
    <row r="76" spans="27:28" x14ac:dyDescent="0.3">
      <c r="AA76" s="1">
        <v>72</v>
      </c>
      <c r="AB76" s="1">
        <v>2021</v>
      </c>
    </row>
  </sheetData>
  <sheetProtection algorithmName="SHA-512" hashValue="7Btt9B/rXmSWOqHE0MWk7AzVTNwlSzbglaSNo5vOME0qeVlDhdDTZWfYYsCanLYqWvFdGkvRW2tvgVl3ll/WnQ==" saltValue="2wKvSk1FH6LC40Ab7xy0mQ==" spinCount="100000" sheet="1" objects="1" scenarios="1"/>
  <mergeCells count="9">
    <mergeCell ref="AJ8:AS8"/>
    <mergeCell ref="AJ11:AS11"/>
    <mergeCell ref="I3:J3"/>
    <mergeCell ref="U3:V3"/>
    <mergeCell ref="A1:B1"/>
    <mergeCell ref="L3:M3"/>
    <mergeCell ref="O3:P3"/>
    <mergeCell ref="S3:T3"/>
    <mergeCell ref="A2:G2"/>
  </mergeCells>
  <phoneticPr fontId="43" type="noConversion"/>
  <conditionalFormatting sqref="J3:J21">
    <cfRule type="duplicateValues" dxfId="68" priority="3"/>
  </conditionalFormatting>
  <dataValidations count="12">
    <dataValidation type="list" allowBlank="1" showInputMessage="1" showErrorMessage="1" sqref="E11" xr:uid="{8AA1CBD2-7189-47EF-97BD-FF79106D322F}">
      <formula1>$T$6:$T$8</formula1>
    </dataValidation>
    <dataValidation type="list" allowBlank="1" showInputMessage="1" showErrorMessage="1" sqref="G11" xr:uid="{29E3B69D-BD7F-4F05-96B5-1E3AC9FF25B2}">
      <formula1>$M$6:$M$20</formula1>
    </dataValidation>
    <dataValidation type="list" allowBlank="1" showInputMessage="1" showErrorMessage="1" sqref="C11" xr:uid="{469C4AA4-586A-4F42-B974-4A426F46CC7F}">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10DF4486-A840-492B-8A64-53CE7F815992}">
      <formula1>AND(OR(LEFT(A5,1)="0",LEFT(A5,1)="1",LEFT(A5,1)="9"),LEFT(A5,2)&lt;&gt;"00",LEN(A5)=11)</formula1>
    </dataValidation>
    <dataValidation type="list" allowBlank="1" showInputMessage="1" showErrorMessage="1" sqref="D11" xr:uid="{EF35FE63-EBF7-4A70-BECE-E2300BCC3578}">
      <formula1>$V$6:$V$7</formula1>
    </dataValidation>
    <dataValidation type="custom" allowBlank="1" showInputMessage="1" showErrorMessage="1" errorTitle="خطأ" error="رقم الموبايل غير صحيح" sqref="E5" xr:uid="{E9E25B7C-8D11-4023-8469-A8CF4BF1B4C4}">
      <formula1>AND(LEFT(E5,2)="09",LEN(E5)=10)</formula1>
    </dataValidation>
    <dataValidation type="custom" allowBlank="1" showInputMessage="1" showErrorMessage="1" errorTitle="خطأ" error="رقم الهاتف غير صحيح_x000a_يجب كتابة نداء المحافظة ثم رقم الهاتف_x000a_" sqref="D5" xr:uid="{A055BE4B-73B2-4B0C-9B67-B3709EE62EB7}">
      <formula1>AND(LEFT(D5,1)="0",AND(LEN(D5)&gt;8,LEN(D5)&lt;12))</formula1>
    </dataValidation>
    <dataValidation type="date" allowBlank="1" showInputMessage="1" showErrorMessage="1" promptTitle="يجب أن يكون التاريخ " prompt="يوم / شهر / سنة" sqref="A11" xr:uid="{DB6F17B4-B6AB-4D62-8C8D-198ACA60B87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C43EFA5A-BE80-46BB-9246-5BAD0EC4B396}"/>
    <dataValidation allowBlank="1" showInputMessage="1" showErrorMessage="1" promptTitle="اسم الأم باللغة الانكليزية" prompt="يجب أن يكون صحيح لأن سيتم إعتماده في جميع الوثائق الجامعية" sqref="E8" xr:uid="{20C58924-BF70-4997-A8D8-7BC8D22F9037}"/>
    <dataValidation allowBlank="1" showInputMessage="1" showErrorMessage="1" promptTitle="مكان الميلاد باللغة الانكليزية" prompt="يجب أن يكون صحيح لأن سيتم إعتماده في جميع الوثائق الجامعية" sqref="F8" xr:uid="{5B022A70-DA2F-492A-9015-5C43E2B2D06C}"/>
    <dataValidation type="whole" allowBlank="1" showInputMessage="1" showErrorMessage="1" sqref="F11" xr:uid="{55D76B27-FDBB-4470-AA60-71818230F826}">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C9ACA561-13C8-43A4-8420-96171E9D6890}">
            <xm:f>'اختيار المقررات'!$E$2="مستنفذ"</xm:f>
            <x14:dxf>
              <font>
                <color theme="0"/>
              </font>
              <fill>
                <patternFill>
                  <bgColor rgb="FFFF0000"/>
                </patternFill>
              </fill>
            </x14:dxf>
          </x14:cfRule>
          <xm:sqref>A2</xm:sqref>
        </x14:conditionalFormatting>
        <x14:conditionalFormatting xmlns:xm="http://schemas.microsoft.com/office/excel/2006/main">
          <x14:cfRule type="expression" priority="2" id="{A23FFF88-6BBC-48F6-B996-9D9C5A2E1A98}">
            <xm:f>'اختيار المقررات'!$E$2="مستنفذ"</xm:f>
            <x14:dxf>
              <font>
                <color theme="0"/>
              </font>
              <fill>
                <patternFill patternType="none">
                  <bgColor auto="1"/>
                </patternFill>
              </fill>
              <border>
                <left/>
                <right/>
                <top/>
                <bottom/>
                <vertical/>
                <horizontal/>
              </border>
            </x14:dxf>
          </x14:cfRule>
          <xm:sqref>G4:G5 C14:F15 A4:F7 A9:G11</xm:sqref>
        </x14:conditionalFormatting>
        <x14:conditionalFormatting xmlns:xm="http://schemas.microsoft.com/office/excel/2006/main">
          <x14:cfRule type="expression" priority="1" id="{96ACED6E-203D-432F-91AB-984217317AB2}">
            <xm:f>'اختيار المقررات'!$E$2="مستنفذ"</xm:f>
            <x14:dxf>
              <font>
                <color theme="0"/>
              </font>
              <fill>
                <patternFill patternType="none">
                  <bgColor auto="1"/>
                </patternFill>
              </fill>
              <border>
                <left/>
                <right/>
                <top/>
                <bottom/>
                <vertical/>
                <horizontal/>
              </border>
            </x14:dxf>
          </x14:cfRule>
          <xm:sqref>A8:F8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G57"/>
  <sheetViews>
    <sheetView showGridLines="0" rightToLeft="1" topLeftCell="H1" zoomScale="102" zoomScaleNormal="102" workbookViewId="0">
      <selection activeCell="H17" sqref="H17"/>
    </sheetView>
  </sheetViews>
  <sheetFormatPr defaultColWidth="0" defaultRowHeight="14.25" customHeight="1" x14ac:dyDescent="0.3"/>
  <cols>
    <col min="1" max="1" width="2.77734375" hidden="1" customWidth="1"/>
    <col min="2" max="2" width="6" hidden="1" customWidth="1"/>
    <col min="3" max="3" width="5.44140625" customWidth="1"/>
    <col min="4" max="7" width="6" customWidth="1"/>
    <col min="8" max="9" width="5.44140625" customWidth="1"/>
    <col min="10" max="10" width="0.6640625" customWidth="1"/>
    <col min="11" max="11" width="6" hidden="1" customWidth="1"/>
    <col min="12" max="12" width="7.44140625" customWidth="1"/>
    <col min="13" max="15" width="10" customWidth="1"/>
    <col min="16" max="16" width="5.44140625" customWidth="1"/>
    <col min="17" max="17" width="4.88671875" customWidth="1"/>
    <col min="18" max="18" width="0.44140625" customWidth="1"/>
    <col min="19" max="19" width="7.44140625" hidden="1" customWidth="1"/>
    <col min="20" max="20" width="7.44140625" customWidth="1"/>
    <col min="21" max="22" width="5.44140625" customWidth="1"/>
    <col min="23" max="23" width="15.77734375" customWidth="1"/>
    <col min="24" max="25" width="5.44140625" customWidth="1"/>
    <col min="26" max="26" width="2.88671875" customWidth="1"/>
    <col min="27" max="27" width="6" hidden="1" customWidth="1"/>
    <col min="28" max="28" width="7.44140625" customWidth="1"/>
    <col min="29" max="29" width="12.21875" customWidth="1"/>
    <col min="30" max="30" width="10.21875" customWidth="1"/>
    <col min="31" max="31" width="3.88671875" customWidth="1"/>
    <col min="32" max="33" width="4.88671875" customWidth="1"/>
    <col min="34" max="34" width="5" bestFit="1" customWidth="1"/>
    <col min="35" max="35" width="3.88671875" customWidth="1"/>
    <col min="36" max="36" width="10.21875" customWidth="1"/>
    <col min="37" max="37" width="6.6640625" hidden="1" customWidth="1"/>
    <col min="38" max="38" width="3.44140625" hidden="1" customWidth="1"/>
    <col min="39" max="39" width="2.88671875" hidden="1" customWidth="1"/>
    <col min="40" max="40" width="10.88671875" hidden="1" customWidth="1"/>
    <col min="41" max="41" width="51.109375" hidden="1" customWidth="1"/>
    <col min="42" max="46" width="9" hidden="1" customWidth="1"/>
    <col min="47" max="47" width="2.88671875" style="53" hidden="1" customWidth="1"/>
    <col min="48" max="48" width="4.44140625" style="53" hidden="1" customWidth="1"/>
    <col min="49" max="49" width="26.6640625" style="57" hidden="1" customWidth="1"/>
    <col min="50" max="50" width="2.21875" style="53" hidden="1" customWidth="1"/>
    <col min="51" max="51" width="3.109375" style="53" hidden="1" customWidth="1"/>
    <col min="52" max="52" width="2.21875" style="53" hidden="1" customWidth="1"/>
    <col min="53" max="54" width="9" style="53" hidden="1" customWidth="1"/>
    <col min="55" max="55" width="3.109375" hidden="1" customWidth="1"/>
    <col min="56" max="59" width="9" hidden="1" customWidth="1"/>
    <col min="60" max="70" width="0" hidden="1" customWidth="1"/>
  </cols>
  <sheetData>
    <row r="1" spans="1:56" s="65" customFormat="1" ht="21" customHeight="1" thickBot="1" x14ac:dyDescent="0.35">
      <c r="B1" s="128"/>
      <c r="C1" s="307" t="s">
        <v>2</v>
      </c>
      <c r="D1" s="307"/>
      <c r="E1" s="312">
        <f>'إدخال البيانات'!C1</f>
        <v>0</v>
      </c>
      <c r="F1" s="313"/>
      <c r="G1" s="313"/>
      <c r="H1" s="307" t="s">
        <v>3</v>
      </c>
      <c r="I1" s="307"/>
      <c r="J1" s="307"/>
      <c r="K1" s="113"/>
      <c r="L1" s="308" t="str">
        <f>IFERROR(VLOOKUP($E$1,ورقة2!$A$2:$U$8688,2,0),"")</f>
        <v/>
      </c>
      <c r="M1" s="308"/>
      <c r="N1" s="308"/>
      <c r="O1" s="303" t="s">
        <v>4</v>
      </c>
      <c r="P1" s="303"/>
      <c r="Q1" s="310" t="str">
        <f>IFERROR(IF(VLOOKUP($E$1,ورقة2!$A$2:$U$8688,3,0)=0,'إدخال البيانات'!A7,VLOOKUP($E$1,ورقة2!$A$2:$U$8688,3,0)),"")</f>
        <v/>
      </c>
      <c r="R1" s="310"/>
      <c r="S1" s="310"/>
      <c r="T1" s="310"/>
      <c r="U1" s="303" t="s">
        <v>5</v>
      </c>
      <c r="V1" s="303"/>
      <c r="W1" s="127" t="str">
        <f>IFERROR(IF(VLOOKUP($E$1,ورقة2!A2:V8688,4,0)=0,'إدخال البيانات'!B7,VLOOKUP($E$1,ورقة2!A2:V8688,4,0)),"")</f>
        <v/>
      </c>
      <c r="X1" s="303" t="s">
        <v>51</v>
      </c>
      <c r="Y1" s="303"/>
      <c r="Z1" s="303"/>
      <c r="AA1" s="114"/>
      <c r="AB1" s="304" t="str">
        <f>IFERROR(IF('إدخال البيانات'!A10&lt;&gt;"",'إدخال البيانات'!A10,VLOOKUP($E$1,ورقة2!A2:U8688,6,0)),"")</f>
        <v/>
      </c>
      <c r="AC1" s="304"/>
      <c r="AD1" s="126" t="s">
        <v>6</v>
      </c>
      <c r="AE1" s="309" t="str">
        <f>IFERROR(IF('إدخال البيانات'!B10&lt;&gt;"",'إدخال البيانات'!B10,VLOOKUP($E$1,ورقة2!A2:V8688,7,0)),"")</f>
        <v/>
      </c>
      <c r="AF1" s="309"/>
      <c r="AG1" s="309"/>
      <c r="AH1" s="302"/>
      <c r="AI1" s="302"/>
      <c r="AJ1"/>
      <c r="AK1" s="93"/>
      <c r="AL1" s="64"/>
      <c r="AO1" s="65" t="s">
        <v>226</v>
      </c>
      <c r="AV1" s="66"/>
      <c r="AW1" s="66"/>
      <c r="AX1" s="66"/>
      <c r="AY1" s="66"/>
      <c r="AZ1" s="66"/>
      <c r="BA1" s="66"/>
      <c r="BB1" s="66"/>
      <c r="BC1" s="66"/>
    </row>
    <row r="2" spans="1:56" s="67" customFormat="1" ht="21" customHeight="1" thickTop="1" x14ac:dyDescent="0.3">
      <c r="B2" s="128"/>
      <c r="C2" s="307" t="s">
        <v>9</v>
      </c>
      <c r="D2" s="307"/>
      <c r="E2" s="310" t="e">
        <f>VLOOKUP($E$1,ورقة2!A2:V8688,9,0)</f>
        <v>#N/A</v>
      </c>
      <c r="F2" s="310"/>
      <c r="G2" s="310"/>
      <c r="H2" s="321"/>
      <c r="I2" s="321"/>
      <c r="J2" s="321"/>
      <c r="K2" s="123"/>
      <c r="L2" s="310" t="e">
        <f>'إدخال البيانات'!F7</f>
        <v>#N/A</v>
      </c>
      <c r="M2" s="310"/>
      <c r="N2" s="310"/>
      <c r="O2" s="303" t="s">
        <v>353</v>
      </c>
      <c r="P2" s="303"/>
      <c r="Q2" s="310" t="e">
        <f>'إدخال البيانات'!E7</f>
        <v>#N/A</v>
      </c>
      <c r="R2" s="310"/>
      <c r="S2" s="310"/>
      <c r="T2" s="310"/>
      <c r="U2" s="303" t="s">
        <v>354</v>
      </c>
      <c r="V2" s="303"/>
      <c r="W2" s="127" t="e">
        <f>'إدخال البيانات'!D7</f>
        <v>#N/A</v>
      </c>
      <c r="X2" s="303" t="s">
        <v>355</v>
      </c>
      <c r="Y2" s="303"/>
      <c r="Z2" s="303"/>
      <c r="AA2" s="115"/>
      <c r="AB2" s="304" t="e">
        <f>'إدخال البيانات'!C7</f>
        <v>#N/A</v>
      </c>
      <c r="AC2" s="304"/>
      <c r="AD2" s="126" t="s">
        <v>356</v>
      </c>
      <c r="AE2" s="320"/>
      <c r="AF2" s="320"/>
      <c r="AG2" s="320"/>
      <c r="AH2" s="302"/>
      <c r="AI2" s="302"/>
      <c r="AJ2"/>
      <c r="AK2" s="93">
        <f>الإستمارة!AJ1</f>
        <v>0</v>
      </c>
      <c r="AO2" s="67" t="s">
        <v>227</v>
      </c>
      <c r="AV2" s="66"/>
      <c r="AW2" s="66"/>
      <c r="AX2" s="66"/>
      <c r="AY2" s="66"/>
      <c r="AZ2" s="66"/>
      <c r="BA2" s="66"/>
      <c r="BB2" s="66"/>
      <c r="BC2" s="66"/>
    </row>
    <row r="3" spans="1:56" s="67" customFormat="1" ht="21" customHeight="1" x14ac:dyDescent="0.3">
      <c r="B3" s="307" t="s">
        <v>11</v>
      </c>
      <c r="C3" s="307"/>
      <c r="D3" s="307"/>
      <c r="E3" s="322" t="str">
        <f>IFERROR(IF('إدخال البيانات'!D10&lt;&gt;"",'إدخال البيانات'!D10,VLOOKUP($E$1,ورقة2!A2:V8688,8,0)),"")</f>
        <v/>
      </c>
      <c r="F3" s="322"/>
      <c r="G3" s="322"/>
      <c r="H3" s="307" t="s">
        <v>10</v>
      </c>
      <c r="I3" s="307"/>
      <c r="J3" s="307"/>
      <c r="K3" s="116"/>
      <c r="L3" s="310" t="str">
        <f>IFERROR(IF('إدخال البيانات'!C10&lt;&gt;"",'إدخال البيانات'!C10,VLOOKUP($E$1,ورقة2!A2:V8688,8,0)),"")</f>
        <v/>
      </c>
      <c r="M3" s="310"/>
      <c r="N3" s="310"/>
      <c r="O3" s="303" t="s">
        <v>52</v>
      </c>
      <c r="P3" s="303"/>
      <c r="Q3" s="310">
        <f>IF(OR(L3='إدخال البيانات'!J6,'اختيار المقررات'!L3='إدخال البيانات'!J7),'إدخال البيانات'!A5,'إدخال البيانات'!B5)</f>
        <v>0</v>
      </c>
      <c r="R3" s="310"/>
      <c r="S3" s="310"/>
      <c r="T3" s="310"/>
      <c r="U3" s="303" t="s">
        <v>16</v>
      </c>
      <c r="V3" s="303"/>
      <c r="W3" s="130" t="str">
        <f>IFERROR(IF(L3&lt;&gt;'إدخال البيانات'!J6,'إدخال البيانات'!M21,VLOOKUP(LEFT('إدخال البيانات'!A5,2),'إدخال البيانات'!L6:M21,2,0)),"")</f>
        <v>غير سوري</v>
      </c>
      <c r="X3" s="303" t="s">
        <v>357</v>
      </c>
      <c r="Y3" s="303"/>
      <c r="Z3" s="303"/>
      <c r="AA3" s="117"/>
      <c r="AB3" s="311" t="str">
        <f>IF(L3&lt;&gt;'إدخال البيانات'!J6,"غير سوري",'إدخال البيانات'!C5)</f>
        <v>غير سوري</v>
      </c>
      <c r="AC3" s="311"/>
      <c r="AD3" s="126" t="s">
        <v>220</v>
      </c>
      <c r="AE3" s="306" t="str">
        <f>IF(AND(OR(L3="العربية السورية",L3="الفلسطينية السورية"),E3="ذكر"),'إدخال البيانات'!G5,"لايوجد")</f>
        <v>لايوجد</v>
      </c>
      <c r="AF3" s="306"/>
      <c r="AG3" s="306"/>
      <c r="AH3" s="305"/>
      <c r="AI3" s="305"/>
      <c r="AJ3"/>
      <c r="AK3" s="93"/>
      <c r="AL3" s="64"/>
      <c r="AO3" s="67" t="s">
        <v>45</v>
      </c>
      <c r="AV3" s="66"/>
      <c r="AW3" s="66"/>
      <c r="AX3" s="66"/>
      <c r="AY3" s="66"/>
      <c r="AZ3" s="66"/>
      <c r="BA3" s="66"/>
      <c r="BB3" s="66"/>
      <c r="BC3" s="66"/>
    </row>
    <row r="4" spans="1:56" s="67" customFormat="1" ht="21" customHeight="1" thickBot="1" x14ac:dyDescent="0.35">
      <c r="B4" s="128"/>
      <c r="C4" s="307" t="s">
        <v>12</v>
      </c>
      <c r="D4" s="307"/>
      <c r="E4" s="322" t="e">
        <f>'إدخال البيانات'!E10</f>
        <v>#N/A</v>
      </c>
      <c r="F4" s="322"/>
      <c r="G4" s="322"/>
      <c r="H4" s="307" t="s">
        <v>13</v>
      </c>
      <c r="I4" s="307"/>
      <c r="J4" s="307"/>
      <c r="K4" s="118"/>
      <c r="L4" s="310" t="e">
        <f>'إدخال البيانات'!F10</f>
        <v>#N/A</v>
      </c>
      <c r="M4" s="310"/>
      <c r="N4" s="310"/>
      <c r="O4" s="303" t="s">
        <v>14</v>
      </c>
      <c r="P4" s="303"/>
      <c r="Q4" s="310" t="e">
        <f>'إدخال البيانات'!G10</f>
        <v>#N/A</v>
      </c>
      <c r="R4" s="310"/>
      <c r="S4" s="310"/>
      <c r="T4" s="310"/>
      <c r="U4" s="303" t="s">
        <v>218</v>
      </c>
      <c r="V4" s="303"/>
      <c r="W4" s="119">
        <f>'إدخال البيانات'!E5</f>
        <v>0</v>
      </c>
      <c r="X4" s="303" t="s">
        <v>219</v>
      </c>
      <c r="Y4" s="303"/>
      <c r="Z4" s="303"/>
      <c r="AA4" s="117"/>
      <c r="AB4" s="317">
        <f>'إدخال البيانات'!D5</f>
        <v>0</v>
      </c>
      <c r="AC4" s="317"/>
      <c r="AD4" s="126" t="s">
        <v>55</v>
      </c>
      <c r="AE4" s="306">
        <f>'إدخال البيانات'!F5</f>
        <v>0</v>
      </c>
      <c r="AF4" s="306"/>
      <c r="AG4" s="306"/>
      <c r="AH4" s="306"/>
      <c r="AI4" s="306"/>
      <c r="AJ4"/>
      <c r="AK4" s="93"/>
      <c r="AM4" s="65"/>
      <c r="AO4" s="60" t="s">
        <v>58</v>
      </c>
      <c r="AV4" s="66"/>
      <c r="AW4" s="66"/>
      <c r="AX4" s="66"/>
      <c r="AY4" s="66"/>
      <c r="AZ4" s="66"/>
      <c r="BA4" s="66"/>
      <c r="BB4" s="66"/>
      <c r="BC4" s="66" t="s">
        <v>358</v>
      </c>
    </row>
    <row r="5" spans="1:56" s="67" customFormat="1" ht="21" customHeight="1" thickTop="1" thickBot="1" x14ac:dyDescent="0.35">
      <c r="B5" s="117"/>
      <c r="C5" s="319" t="s">
        <v>225</v>
      </c>
      <c r="D5" s="319"/>
      <c r="E5" s="319"/>
      <c r="F5" s="333"/>
      <c r="G5" s="333"/>
      <c r="H5" s="333"/>
      <c r="I5" s="333"/>
      <c r="J5" s="333"/>
      <c r="K5" s="333"/>
      <c r="L5" s="333"/>
      <c r="M5" s="333"/>
      <c r="N5" s="333"/>
      <c r="O5" s="303" t="s">
        <v>608</v>
      </c>
      <c r="P5" s="303"/>
      <c r="Q5" s="310" t="e">
        <f>VLOOKUP($E$1,ورقة2!$A$2:$U$8688,14,0)</f>
        <v>#N/A</v>
      </c>
      <c r="R5" s="310"/>
      <c r="S5" s="310"/>
      <c r="T5" s="310"/>
      <c r="U5" s="303" t="s">
        <v>0</v>
      </c>
      <c r="V5" s="303"/>
      <c r="W5" s="120" t="e">
        <f>VLOOKUP($E$1,ورقة2!$A$2:$U$8688,15,0)</f>
        <v>#N/A</v>
      </c>
      <c r="X5" s="303" t="s">
        <v>609</v>
      </c>
      <c r="Y5" s="303"/>
      <c r="Z5" s="303"/>
      <c r="AA5" s="117"/>
      <c r="AB5" s="318" t="e">
        <f>VLOOKUP($E$1,ورقة2!$A$2:$U$8688,16,0)</f>
        <v>#N/A</v>
      </c>
      <c r="AC5" s="318"/>
      <c r="AD5" s="121"/>
      <c r="AE5" s="122"/>
      <c r="AF5" s="122"/>
      <c r="AG5" s="122"/>
      <c r="AH5" s="121"/>
      <c r="AI5" s="121"/>
      <c r="AJ5"/>
      <c r="AK5" s="93"/>
      <c r="AL5" s="68"/>
      <c r="AO5" s="67" t="s">
        <v>522</v>
      </c>
      <c r="AU5" s="67">
        <v>1</v>
      </c>
      <c r="AV5" s="54">
        <f>C8</f>
        <v>100</v>
      </c>
      <c r="AW5" s="69" t="str">
        <f>D8</f>
        <v>مقدمة في الصحافة</v>
      </c>
      <c r="AX5" s="52">
        <f t="shared" ref="AX5:AY9" si="0">H8</f>
        <v>0</v>
      </c>
      <c r="AY5" s="52" t="e">
        <f t="shared" si="0"/>
        <v>#N/A</v>
      </c>
      <c r="AZ5" s="70"/>
      <c r="BA5" s="55"/>
      <c r="BC5" s="67" t="s">
        <v>359</v>
      </c>
    </row>
    <row r="6" spans="1:56" ht="43.5" customHeight="1" thickBot="1" x14ac:dyDescent="0.35">
      <c r="B6" s="327" t="e">
        <f>IF(E2="مستنفذ","استنفذت فرص التسجيل في برنامج الترجمة بسبب رسوبك لمدة ثلاث سنوات متتالية","مقررات السنة الأولى")</f>
        <v>#N/A</v>
      </c>
      <c r="C6" s="328"/>
      <c r="D6" s="328"/>
      <c r="E6" s="328"/>
      <c r="F6" s="328"/>
      <c r="G6" s="328"/>
      <c r="H6" s="328"/>
      <c r="I6" s="328"/>
      <c r="J6" s="328"/>
      <c r="K6" s="328"/>
      <c r="L6" s="328"/>
      <c r="M6" s="328"/>
      <c r="N6" s="328"/>
      <c r="O6" s="328"/>
      <c r="P6" s="328"/>
      <c r="Q6" s="329"/>
      <c r="R6" s="49"/>
      <c r="S6" s="131"/>
      <c r="T6" s="334" t="str">
        <f>IF(E1&lt;&gt;"","مقررات السنة الثالثة","لايحق لك تعديل الاستمارة بعد ارسال الايميل تحت طائلة إلغاء التسجيل")</f>
        <v>مقررات السنة الثالثة</v>
      </c>
      <c r="U6" s="335"/>
      <c r="V6" s="335"/>
      <c r="W6" s="335"/>
      <c r="X6" s="335"/>
      <c r="Y6" s="335"/>
      <c r="Z6" s="335"/>
      <c r="AA6" s="335"/>
      <c r="AB6" s="335"/>
      <c r="AC6" s="335"/>
      <c r="AD6" s="335"/>
      <c r="AE6" s="335"/>
      <c r="AF6" s="335"/>
      <c r="AG6" s="335"/>
      <c r="AH6" s="90"/>
      <c r="AI6" s="90"/>
      <c r="AJ6" s="90"/>
      <c r="AK6" s="91"/>
      <c r="AL6" s="39"/>
      <c r="AO6" s="67" t="s">
        <v>523</v>
      </c>
      <c r="AU6" s="54">
        <v>2</v>
      </c>
      <c r="AV6" s="54">
        <f t="shared" ref="AV6:AV9" si="1">C9</f>
        <v>110</v>
      </c>
      <c r="AW6" s="69" t="str">
        <f>D9</f>
        <v xml:space="preserve">مقدمة في الفنون  الاذاعية والسمعبصرية </v>
      </c>
      <c r="AX6" s="52">
        <f t="shared" si="0"/>
        <v>0</v>
      </c>
      <c r="AY6" s="52" t="e">
        <f t="shared" si="0"/>
        <v>#N/A</v>
      </c>
      <c r="BB6" s="54"/>
      <c r="BC6" s="54"/>
      <c r="BD6" s="54"/>
    </row>
    <row r="7" spans="1:56" ht="23.25" customHeight="1" thickBot="1" x14ac:dyDescent="0.35">
      <c r="B7" s="330" t="s">
        <v>17</v>
      </c>
      <c r="C7" s="330"/>
      <c r="D7" s="330"/>
      <c r="E7" s="330"/>
      <c r="F7" s="330"/>
      <c r="G7" s="330"/>
      <c r="H7" s="330"/>
      <c r="I7" s="331"/>
      <c r="J7" s="96"/>
      <c r="K7" s="129"/>
      <c r="L7" s="332" t="s">
        <v>18</v>
      </c>
      <c r="M7" s="330"/>
      <c r="N7" s="330"/>
      <c r="O7" s="330"/>
      <c r="P7" s="330"/>
      <c r="Q7" s="331"/>
      <c r="R7" s="41"/>
      <c r="S7" s="30"/>
      <c r="T7" s="314" t="s">
        <v>19</v>
      </c>
      <c r="U7" s="315"/>
      <c r="V7" s="315"/>
      <c r="W7" s="315"/>
      <c r="X7" s="315"/>
      <c r="Y7" s="316"/>
      <c r="Z7" s="94"/>
      <c r="AA7" s="31"/>
      <c r="AB7" s="314" t="s">
        <v>18</v>
      </c>
      <c r="AC7" s="315"/>
      <c r="AD7" s="315"/>
      <c r="AE7" s="315"/>
      <c r="AF7" s="315"/>
      <c r="AG7" s="316"/>
      <c r="AH7" s="90"/>
      <c r="AI7" s="90"/>
      <c r="AJ7" s="90"/>
      <c r="AK7" s="91"/>
      <c r="AL7" s="40"/>
      <c r="AO7" s="67" t="s">
        <v>228</v>
      </c>
      <c r="AU7" s="54">
        <v>3</v>
      </c>
      <c r="AV7" s="54">
        <f t="shared" si="1"/>
        <v>120</v>
      </c>
      <c r="AW7" s="69" t="str">
        <f>D10</f>
        <v xml:space="preserve">مقدمة في الاعلان </v>
      </c>
      <c r="AX7" s="52">
        <f t="shared" si="0"/>
        <v>0</v>
      </c>
      <c r="AY7" s="52" t="e">
        <f t="shared" si="0"/>
        <v>#N/A</v>
      </c>
      <c r="BB7" s="54"/>
      <c r="BC7" s="54"/>
      <c r="BD7" s="54"/>
    </row>
    <row r="8" spans="1:56" ht="24" customHeight="1" thickBot="1" x14ac:dyDescent="0.35">
      <c r="A8" t="e">
        <f>IF(AND(I8&lt;&gt;"",H8=1),1,"")</f>
        <v>#N/A</v>
      </c>
      <c r="B8" s="124" t="e">
        <f>IF(AND(I8="A",H8=1),35000,IF(OR(I8="ج",I8="ر1",I8="ر2"),IF(H8=1,IF(OR($F$5=$AO$8,$F$5=$AO$9),0,IF(OR($F$5=$AO$1,$F$5=$AO$2,$F$5=$AO$5,$F$5=$AO$6),IF(I8="ج",5600,IF(I8="ر1",7200,IF(I8="ر2",8800,""))),IF(OR($F$5=$AO$3,$F$5=$AO$7),IF(I8="ج",3500,IF(I8="ر1",4500,IF(I8="ر2",5500,""))),IF($F$5=$AO$4,500,IF(I8="ج",7000,IF(I8="ر1",9000,IF(I8="ر2",11000,""))))))))))</f>
        <v>#N/A</v>
      </c>
      <c r="C8" s="134">
        <v>100</v>
      </c>
      <c r="D8" s="325" t="s">
        <v>675</v>
      </c>
      <c r="E8" s="325"/>
      <c r="F8" s="325"/>
      <c r="G8" s="325"/>
      <c r="H8" s="83"/>
      <c r="I8" s="84" t="e">
        <f>IF(VLOOKUP(E1,ورقة4!A1:AR11524,3,0)=0,"",VLOOKUP(E1,ورقة4!A1:AR11524,3,0))</f>
        <v>#N/A</v>
      </c>
      <c r="J8" s="95" t="e">
        <f>IF(AND(Q8&lt;&gt;"",P8=1),6,"")</f>
        <v>#N/A</v>
      </c>
      <c r="K8" s="124" t="e">
        <f>IF(AND(Q8="A",P8=1),35000,IF(OR(Q8="ج",Q8="ر1",Q8="ر2"),IF(P8=1,IF(OR($F$5=$AO$8,$F$5=$AO$9),0,IF(OR($F$5=$AO$1,$F$5=$AO$2,$F$5=$AO$5,$F$5=$AO$6),IF(Q8="ج",5600,IF(Q8="ر1",7200,IF(Q8="ر2",8800,""))),IF(OR($F$5=$AO$3,$F$5=$AO$7),IF(Q8="ج",3500,IF(Q8="ر1",4500,IF(Q8="ر2",5500,""))),IF($F$5=$AO$4,500,IF(Q8="ج",7000,IF(Q8="ر1",9000,IF(Q8="ر2",11000,""))))))))))</f>
        <v>#N/A</v>
      </c>
      <c r="L8" s="134">
        <v>150</v>
      </c>
      <c r="M8" s="325" t="s">
        <v>680</v>
      </c>
      <c r="N8" s="325"/>
      <c r="O8" s="325"/>
      <c r="P8" s="83"/>
      <c r="Q8" s="84" t="e">
        <f>IF(VLOOKUP(E1,ورقة4!$A$1:$AR$11524,8,0)=0,"",VLOOKUP(E1,ورقة4!$A$1:$AR$11524,8,0))</f>
        <v>#N/A</v>
      </c>
      <c r="R8" s="59" t="e">
        <f>IF(AND(Y8&lt;&gt;"",X8=1),21,"")</f>
        <v>#N/A</v>
      </c>
      <c r="S8" s="124" t="e">
        <f>IF(AND(Y8="A",X8=1),35000,IF(OR(Y8="ج",Y8="ر1",Y8="ر2"),IF(X8=1,IF(OR($F$5=$AO$8,$F$5=$AO$9),0,IF(OR($F$5=$AO$1,$F$5=$AO$2,$F$5=$AO$5,$F$5=$AO$6),IF(Y8="ج",5600,IF(Y8="ر1",7200,IF(Y8="ر2",8800,""))),IF(OR($F$5=$AO$3,$F$5=$AO$7),IF(Y8="ج",3500,IF(Y8="ر1",4500,IF(Y8="ر2",5500,""))),IF($F$5=$AO$4,500,IF(Y8="ج",7000,IF(Y8="ر1",9000,IF(Y8="ر2",11000,""))))))))))</f>
        <v>#N/A</v>
      </c>
      <c r="T8" s="134">
        <v>300</v>
      </c>
      <c r="U8" s="339" t="s">
        <v>685</v>
      </c>
      <c r="V8" s="340"/>
      <c r="W8" s="341"/>
      <c r="X8" s="83"/>
      <c r="Y8" s="84" t="e">
        <f>IF(VLOOKUP(E1,ورقة4!$A$1:$AR$11524,23,0)=0,"",VLOOKUP(E1,ورقة4!$A$1:$AR$11524,23,0))</f>
        <v>#N/A</v>
      </c>
      <c r="Z8" s="97" t="e">
        <f>IF(AND(AG8&lt;&gt;"",AF8=1),26,"")</f>
        <v>#N/A</v>
      </c>
      <c r="AA8" s="124" t="e">
        <f>IF(AND(AG8="A",AF8=1),35000,IF(OR(AG8="ج",AG8="ر1",AG8="ر2"),IF(AF8=1,IF(OR($F$5=$AO$8,$F$5=$AO$9),0,IF(OR($F$5=$AO$1,$F$5=$AO$2,$F$5=$AO$5,$F$5=$AO$6),IF(AG8="ج",5600,IF(AG8="ر1",7200,IF(AG8="ر2",8800,""))),IF(OR($F$5=$AO$3,$F$5=$AO$7),IF(AG8="ج",3500,IF(AG8="ر1",4500,IF(AG8="ر2",5500,""))),IF($F$5=$AO$4,500,IF(AG8="ج",7000,IF(AG8="ر1",9000,IF(AG8="ر2",11000,""))))))))))</f>
        <v>#N/A</v>
      </c>
      <c r="AB8" s="134">
        <v>350</v>
      </c>
      <c r="AC8" s="339" t="s">
        <v>690</v>
      </c>
      <c r="AD8" s="340"/>
      <c r="AE8" s="341"/>
      <c r="AF8" s="83"/>
      <c r="AG8" s="84" t="e">
        <f>IF(VLOOKUP(E1,ورقة4!$A$1:$AR$11524,28,0)=0,"",VLOOKUP(E1,ورقة4!$A$1:$AR$11524,28,0))</f>
        <v>#N/A</v>
      </c>
      <c r="AH8" s="92"/>
      <c r="AI8" s="92"/>
      <c r="AJ8" s="92"/>
      <c r="AK8" s="91"/>
      <c r="AL8" s="39" t="e">
        <f>IF(A8&lt;&gt;"",A8,"")</f>
        <v>#N/A</v>
      </c>
      <c r="AM8">
        <v>1</v>
      </c>
      <c r="AO8" s="67" t="s">
        <v>8</v>
      </c>
      <c r="AU8" s="54">
        <v>4</v>
      </c>
      <c r="AV8" s="54">
        <f t="shared" si="1"/>
        <v>130</v>
      </c>
      <c r="AW8" s="69" t="str">
        <f>D11</f>
        <v xml:space="preserve">مقدمة في العلاقات العامة </v>
      </c>
      <c r="AX8" s="52">
        <f t="shared" si="0"/>
        <v>0</v>
      </c>
      <c r="AY8" s="52" t="e">
        <f t="shared" si="0"/>
        <v>#N/A</v>
      </c>
      <c r="BB8" s="54"/>
      <c r="BC8" s="54"/>
      <c r="BD8" s="54"/>
    </row>
    <row r="9" spans="1:56" ht="24" customHeight="1" thickTop="1" thickBot="1" x14ac:dyDescent="0.35">
      <c r="A9" t="e">
        <f>IF(AND(I9&lt;&gt;"",H9=1),2,"")</f>
        <v>#N/A</v>
      </c>
      <c r="B9" s="124" t="e">
        <f t="shared" ref="B9:B12" si="2">IF(AND(I9="A",H9=1),35000,IF(OR(I9="ج",I9="ر1",I9="ر2"),IF(H9=1,IF(OR($F$5=$AO$8,$F$5=$AO$9),0,IF(OR($F$5=$AO$1,$F$5=$AO$2,$F$5=$AO$5,$F$5=$AO$6),IF(I9="ج",5600,IF(I9="ر1",7200,IF(I9="ر2",8800,""))),IF(OR($F$5=$AO$3,$F$5=$AO$7),IF(I9="ج",3500,IF(I9="ر1",4500,IF(I9="ر2",5500,""))),IF($F$5=$AO$4,500,IF(I9="ج",7000,IF(I9="ر1",9000,IF(I9="ر2",11000,""))))))))))</f>
        <v>#N/A</v>
      </c>
      <c r="C9" s="135">
        <v>110</v>
      </c>
      <c r="D9" s="326" t="s">
        <v>676</v>
      </c>
      <c r="E9" s="326"/>
      <c r="F9" s="326"/>
      <c r="G9" s="326"/>
      <c r="H9" s="83"/>
      <c r="I9" s="85" t="e">
        <f>IF(VLOOKUP(E1,ورقة4!A1:AR11524,4,0)=0,"",VLOOKUP(E1,ورقة4!A1:AR11524,4,0))</f>
        <v>#N/A</v>
      </c>
      <c r="J9" s="95" t="e">
        <f>IF(AND(Q9&lt;&gt;"",P9=1),7,"")</f>
        <v>#N/A</v>
      </c>
      <c r="K9" s="124" t="e">
        <f t="shared" ref="K9:K12" si="3">IF(AND(Q9="A",P9=1),35000,IF(OR(Q9="ج",Q9="ر1",Q9="ر2"),IF(P9=1,IF(OR($F$5=$AO$8,$F$5=$AO$9),0,IF(OR($F$5=$AO$1,$F$5=$AO$2,$F$5=$AO$5,$F$5=$AO$6),IF(Q9="ج",5600,IF(Q9="ر1",7200,IF(Q9="ر2",8800,""))),IF(OR($F$5=$AO$3,$F$5=$AO$7),IF(Q9="ج",3500,IF(Q9="ر1",4500,IF(Q9="ر2",5500,""))),IF($F$5=$AO$4,500,IF(Q9="ج",7000,IF(Q9="ر1",9000,IF(Q9="ر2",11000,""))))))))))</f>
        <v>#N/A</v>
      </c>
      <c r="L9" s="135">
        <v>160</v>
      </c>
      <c r="M9" s="326" t="s">
        <v>681</v>
      </c>
      <c r="N9" s="326"/>
      <c r="O9" s="326"/>
      <c r="P9" s="83"/>
      <c r="Q9" s="85" t="e">
        <f>IF(VLOOKUP(E1,ورقة4!$A$1:$AR$11524,9,0)=0,"",VLOOKUP(E1,ورقة4!$A$1:$AR$11524,9,0))</f>
        <v>#N/A</v>
      </c>
      <c r="R9" s="59" t="e">
        <f>IF(AND(Y9&lt;&gt;"",X9=1),22,"")</f>
        <v>#N/A</v>
      </c>
      <c r="S9" s="124" t="e">
        <f t="shared" ref="S9:S12" si="4">IF(AND(Y9="A",X9=1),35000,IF(OR(Y9="ج",Y9="ر1",Y9="ر2"),IF(X9=1,IF(OR($F$5=$AO$8,$F$5=$AO$9),0,IF(OR($F$5=$AO$1,$F$5=$AO$2,$F$5=$AO$5,$F$5=$AO$6),IF(Y9="ج",5600,IF(Y9="ر1",7200,IF(Y9="ر2",8800,""))),IF(OR($F$5=$AO$3,$F$5=$AO$7),IF(Y9="ج",3500,IF(Y9="ر1",4500,IF(Y9="ر2",5500,""))),IF($F$5=$AO$4,500,IF(Y9="ج",7000,IF(Y9="ر1",9000,IF(Y9="ر2",11000,""))))))))))</f>
        <v>#N/A</v>
      </c>
      <c r="T9" s="135">
        <v>310</v>
      </c>
      <c r="U9" s="336" t="s">
        <v>686</v>
      </c>
      <c r="V9" s="337"/>
      <c r="W9" s="338"/>
      <c r="X9" s="83"/>
      <c r="Y9" s="85" t="e">
        <f>IF(VLOOKUP(E1,ورقة4!$A$1:$AR$11524,24,0)=0,"",VLOOKUP(E1,ورقة4!$A$1:$AR$11524,24,0))</f>
        <v>#N/A</v>
      </c>
      <c r="Z9" s="97" t="e">
        <f>IF(AND(AG9&lt;&gt;"",AF9=1),27,"")</f>
        <v>#N/A</v>
      </c>
      <c r="AA9" s="124" t="e">
        <f t="shared" ref="AA9:AA12" si="5">IF(AND(AG9="A",AF9=1),35000,IF(OR(AG9="ج",AG9="ر1",AG9="ر2"),IF(AF9=1,IF(OR($F$5=$AO$8,$F$5=$AO$9),0,IF(OR($F$5=$AO$1,$F$5=$AO$2,$F$5=$AO$5,$F$5=$AO$6),IF(AG9="ج",5600,IF(AG9="ر1",7200,IF(AG9="ر2",8800,""))),IF(OR($F$5=$AO$3,$F$5=$AO$7),IF(AG9="ج",3500,IF(AG9="ر1",4500,IF(AG9="ر2",5500,""))),IF($F$5=$AO$4,500,IF(AG9="ج",7000,IF(AG9="ر1",9000,IF(AG9="ر2",11000,""))))))))))</f>
        <v>#N/A</v>
      </c>
      <c r="AB9" s="135">
        <v>360</v>
      </c>
      <c r="AC9" s="336" t="s">
        <v>691</v>
      </c>
      <c r="AD9" s="337"/>
      <c r="AE9" s="338"/>
      <c r="AF9" s="83"/>
      <c r="AG9" s="85" t="e">
        <f>IF(VLOOKUP(E1,ورقة4!$A$1:$AR$11524,29,0)=0,"",VLOOKUP(E1,ورقة4!$A$1:$AR$11524,29,0))</f>
        <v>#N/A</v>
      </c>
      <c r="AH9" s="344"/>
      <c r="AI9" s="345"/>
      <c r="AJ9" s="345"/>
      <c r="AK9" s="91"/>
      <c r="AL9" s="39" t="e">
        <f>IF(A9&lt;&gt;"",A9,"")</f>
        <v>#N/A</v>
      </c>
      <c r="AM9">
        <v>2</v>
      </c>
      <c r="AO9" s="99" t="s">
        <v>15</v>
      </c>
      <c r="AU9" s="54">
        <v>5</v>
      </c>
      <c r="AV9" s="54">
        <f t="shared" si="1"/>
        <v>140</v>
      </c>
      <c r="AW9" s="69" t="str">
        <f>D12</f>
        <v xml:space="preserve">مادة اعلامية باللغة الأجنبية (1) </v>
      </c>
      <c r="AX9" s="52">
        <f t="shared" si="0"/>
        <v>0</v>
      </c>
      <c r="AY9" s="52" t="e">
        <f t="shared" si="0"/>
        <v>#N/A</v>
      </c>
      <c r="BB9" s="54"/>
      <c r="BC9" s="54"/>
      <c r="BD9" s="54"/>
    </row>
    <row r="10" spans="1:56" ht="24" customHeight="1" thickTop="1" thickBot="1" x14ac:dyDescent="0.35">
      <c r="A10" t="e">
        <f>IF(AND(I10&lt;&gt;"",H10=1),3,"")</f>
        <v>#N/A</v>
      </c>
      <c r="B10" s="124" t="e">
        <f t="shared" si="2"/>
        <v>#N/A</v>
      </c>
      <c r="C10" s="135">
        <v>120</v>
      </c>
      <c r="D10" s="326" t="s">
        <v>677</v>
      </c>
      <c r="E10" s="326"/>
      <c r="F10" s="326"/>
      <c r="G10" s="326"/>
      <c r="H10" s="83"/>
      <c r="I10" s="85" t="e">
        <f>IF(VLOOKUP(E1,ورقة4!$A$1:$AR$11524,5,0)=0,"",VLOOKUP(E1,ورقة4!$A$1:$AR$11524,5,0))</f>
        <v>#N/A</v>
      </c>
      <c r="J10" s="95" t="e">
        <f>IF(AND(Q10&lt;&gt;"",P10=1),8,"")</f>
        <v>#N/A</v>
      </c>
      <c r="K10" s="124" t="e">
        <f t="shared" si="3"/>
        <v>#N/A</v>
      </c>
      <c r="L10" s="135">
        <v>170</v>
      </c>
      <c r="M10" s="326" t="s">
        <v>682</v>
      </c>
      <c r="N10" s="326"/>
      <c r="O10" s="326"/>
      <c r="P10" s="83"/>
      <c r="Q10" s="85" t="e">
        <f>IF(VLOOKUP(E1,ورقة4!$A$1:$AR$11524,10,0)=0,"",VLOOKUP(E1,ورقة4!$A$1:$AR$11524,10,0))</f>
        <v>#N/A</v>
      </c>
      <c r="R10" s="59" t="e">
        <f>IF(AND(Y10&lt;&gt;"",X10=1),23,"")</f>
        <v>#N/A</v>
      </c>
      <c r="S10" s="124" t="e">
        <f t="shared" si="4"/>
        <v>#N/A</v>
      </c>
      <c r="T10" s="135">
        <v>320</v>
      </c>
      <c r="U10" s="336" t="s">
        <v>687</v>
      </c>
      <c r="V10" s="337"/>
      <c r="W10" s="338"/>
      <c r="X10" s="83"/>
      <c r="Y10" s="85" t="e">
        <f>IF(VLOOKUP(E1,ورقة4!$A$1:$AR$11524,25,0)=0,"",VLOOKUP(E1,ورقة4!$A$1:$AR$11524,25,0))</f>
        <v>#N/A</v>
      </c>
      <c r="Z10" s="97" t="e">
        <f>IF(AND(AG10&lt;&gt;"",AF10=1),28,"")</f>
        <v>#N/A</v>
      </c>
      <c r="AA10" s="124" t="e">
        <f t="shared" si="5"/>
        <v>#N/A</v>
      </c>
      <c r="AB10" s="135">
        <v>370</v>
      </c>
      <c r="AC10" s="336" t="s">
        <v>692</v>
      </c>
      <c r="AD10" s="337"/>
      <c r="AE10" s="338"/>
      <c r="AF10" s="83"/>
      <c r="AG10" s="85" t="e">
        <f>IF(VLOOKUP(E1,ورقة4!$A$1:$AR$11524,30,0)=0,"",VLOOKUP(E1,ورقة4!$A$1:$AR$11524,30,0))</f>
        <v>#N/A</v>
      </c>
      <c r="AH10" s="346"/>
      <c r="AI10" s="347"/>
      <c r="AJ10" s="347"/>
      <c r="AK10" s="91"/>
      <c r="AL10" s="39" t="e">
        <f>IF(A10&lt;&gt;"",A10,"")</f>
        <v>#N/A</v>
      </c>
      <c r="AM10">
        <v>3</v>
      </c>
      <c r="AU10" s="54">
        <v>6</v>
      </c>
      <c r="AV10" s="54">
        <f>L8</f>
        <v>150</v>
      </c>
      <c r="AW10" s="63" t="str">
        <f>M8</f>
        <v>الترجمة الاعلامية (1)</v>
      </c>
      <c r="AX10" s="52">
        <f t="shared" ref="AX10:AY14" si="6">P8</f>
        <v>0</v>
      </c>
      <c r="AY10" s="52" t="e">
        <f t="shared" si="6"/>
        <v>#N/A</v>
      </c>
      <c r="BB10" s="63"/>
      <c r="BC10" s="63"/>
    </row>
    <row r="11" spans="1:56" ht="24" customHeight="1" thickTop="1" thickBot="1" x14ac:dyDescent="0.35">
      <c r="A11" t="e">
        <f>IF(AND(I11&lt;&gt;"",H11=1),4,"")</f>
        <v>#N/A</v>
      </c>
      <c r="B11" s="124" t="e">
        <f t="shared" si="2"/>
        <v>#N/A</v>
      </c>
      <c r="C11" s="135">
        <v>130</v>
      </c>
      <c r="D11" s="326" t="s">
        <v>678</v>
      </c>
      <c r="E11" s="326"/>
      <c r="F11" s="326"/>
      <c r="G11" s="326"/>
      <c r="H11" s="83"/>
      <c r="I11" s="85" t="e">
        <f>IF(VLOOKUP(E1,ورقة4!$A$1:$AR$11524,6,0)=0,"",VLOOKUP(E1,ورقة4!$A$1:$AR$11524,6,0))</f>
        <v>#N/A</v>
      </c>
      <c r="J11" s="95" t="e">
        <f>IF(AND(Q11&lt;&gt;"",P11=1),9,"")</f>
        <v>#N/A</v>
      </c>
      <c r="K11" s="124" t="e">
        <f t="shared" si="3"/>
        <v>#N/A</v>
      </c>
      <c r="L11" s="135">
        <v>180</v>
      </c>
      <c r="M11" s="326" t="s">
        <v>683</v>
      </c>
      <c r="N11" s="326"/>
      <c r="O11" s="326"/>
      <c r="P11" s="83"/>
      <c r="Q11" s="85" t="e">
        <f>IF(VLOOKUP(E1,ورقة4!$A$1:$AR$11524,11,0)=0,"",VLOOKUP(E1,ورقة4!$A$1:$AR$11524,11,0))</f>
        <v>#N/A</v>
      </c>
      <c r="R11" s="59" t="e">
        <f>IF(AND(Y11&lt;&gt;"",X11=1),24,"")</f>
        <v>#N/A</v>
      </c>
      <c r="S11" s="124" t="e">
        <f t="shared" si="4"/>
        <v>#N/A</v>
      </c>
      <c r="T11" s="135">
        <v>330</v>
      </c>
      <c r="U11" s="336" t="s">
        <v>688</v>
      </c>
      <c r="V11" s="337"/>
      <c r="W11" s="338"/>
      <c r="X11" s="83"/>
      <c r="Y11" s="85" t="e">
        <f>IF(VLOOKUP(E1,ورقة4!$A$1:$AR$11524,26,0)=0,"",VLOOKUP(E1,ورقة4!$A$1:$AR$11524,26,0))</f>
        <v>#N/A</v>
      </c>
      <c r="Z11" s="97" t="e">
        <f>IF(AND(AG11&lt;&gt;"",AF11=1),29,"")</f>
        <v>#N/A</v>
      </c>
      <c r="AA11" s="124" t="e">
        <f t="shared" si="5"/>
        <v>#N/A</v>
      </c>
      <c r="AB11" s="135">
        <v>380</v>
      </c>
      <c r="AC11" s="336" t="s">
        <v>693</v>
      </c>
      <c r="AD11" s="337"/>
      <c r="AE11" s="338"/>
      <c r="AF11" s="83"/>
      <c r="AG11" s="85" t="e">
        <f>IF(VLOOKUP(E1,ورقة4!$A$1:$AR$11524,31,0)=0,"",VLOOKUP(E1,ورقة4!$A$1:$AR$11524,31,0))</f>
        <v>#N/A</v>
      </c>
      <c r="AH11" s="346"/>
      <c r="AI11" s="347"/>
      <c r="AJ11" s="347"/>
      <c r="AK11" s="91"/>
      <c r="AL11" s="39" t="e">
        <f>IF(A11&lt;&gt;"",A11,"")</f>
        <v>#N/A</v>
      </c>
      <c r="AM11">
        <v>4</v>
      </c>
      <c r="AU11" s="54">
        <v>7</v>
      </c>
      <c r="AV11" s="54">
        <f t="shared" ref="AV11:AV14" si="7">L9</f>
        <v>160</v>
      </c>
      <c r="AW11" s="63" t="str">
        <f>M9</f>
        <v xml:space="preserve">اللغة الاعلامية </v>
      </c>
      <c r="AX11" s="52">
        <f t="shared" si="6"/>
        <v>0</v>
      </c>
      <c r="AY11" s="52" t="e">
        <f t="shared" si="6"/>
        <v>#N/A</v>
      </c>
      <c r="BB11" s="54"/>
      <c r="BC11" s="54"/>
    </row>
    <row r="12" spans="1:56" ht="22.2" thickTop="1" thickBot="1" x14ac:dyDescent="0.35">
      <c r="A12" t="e">
        <f>IF(AND(I12&lt;&gt;"",H12=1),5,"")</f>
        <v>#N/A</v>
      </c>
      <c r="B12" s="124" t="e">
        <f t="shared" si="2"/>
        <v>#N/A</v>
      </c>
      <c r="C12" s="136">
        <v>140</v>
      </c>
      <c r="D12" s="324" t="s">
        <v>679</v>
      </c>
      <c r="E12" s="324"/>
      <c r="F12" s="324"/>
      <c r="G12" s="324"/>
      <c r="H12" s="83"/>
      <c r="I12" s="86" t="e">
        <f>IF(VLOOKUP(E1,ورقة4!$A$1:$AR$11524,7,0)=0,"",VLOOKUP(E1,ورقة4!$A$1:$AR$11524,7,0))</f>
        <v>#N/A</v>
      </c>
      <c r="J12" s="95" t="e">
        <f>IF(AND(Q12&lt;&gt;"",P12=1),10,"")</f>
        <v>#N/A</v>
      </c>
      <c r="K12" s="124" t="e">
        <f t="shared" si="3"/>
        <v>#N/A</v>
      </c>
      <c r="L12" s="136">
        <v>190</v>
      </c>
      <c r="M12" s="324" t="s">
        <v>684</v>
      </c>
      <c r="N12" s="324"/>
      <c r="O12" s="324"/>
      <c r="P12" s="83"/>
      <c r="Q12" s="86" t="e">
        <f>IF(VLOOKUP(E1,ورقة4!$A$1:$AR$11524,12,0)=0,"",VLOOKUP(E1,ورقة4!$A$1:$AR$11524,12,0))</f>
        <v>#N/A</v>
      </c>
      <c r="R12" s="59" t="e">
        <f>IF(AND(Y12&lt;&gt;"",X12=1),25,"")</f>
        <v>#N/A</v>
      </c>
      <c r="S12" s="124" t="e">
        <f t="shared" si="4"/>
        <v>#N/A</v>
      </c>
      <c r="T12" s="136">
        <v>340</v>
      </c>
      <c r="U12" s="348" t="s">
        <v>689</v>
      </c>
      <c r="V12" s="349"/>
      <c r="W12" s="350"/>
      <c r="X12" s="83"/>
      <c r="Y12" s="86" t="e">
        <f>IF(VLOOKUP(E1,ورقة4!$A$1:$AR$11524,27,0)=0,"",VLOOKUP(E1,ورقة4!$A$1:$AR$11524,27,0))</f>
        <v>#N/A</v>
      </c>
      <c r="Z12" s="97" t="e">
        <f>IF(AND(AG12&lt;&gt;"",AF12=1),30,"")</f>
        <v>#N/A</v>
      </c>
      <c r="AA12" s="124" t="e">
        <f t="shared" si="5"/>
        <v>#N/A</v>
      </c>
      <c r="AB12" s="136">
        <v>390</v>
      </c>
      <c r="AC12" s="353" t="s">
        <v>694</v>
      </c>
      <c r="AD12" s="354"/>
      <c r="AE12" s="355"/>
      <c r="AF12" s="83"/>
      <c r="AG12" s="86" t="e">
        <f>IF(VLOOKUP(E1,ورقة4!$A$1:$AR$11524,32,0)=0,"",VLOOKUP(E1,ورقة4!$A$1:$AR$11524,32,0))</f>
        <v>#N/A</v>
      </c>
      <c r="AH12" s="352"/>
      <c r="AI12" s="352"/>
      <c r="AJ12" s="352"/>
      <c r="AK12" s="91"/>
      <c r="AL12" s="39" t="e">
        <f>IF(A12&lt;&gt;"",A12,"")</f>
        <v>#N/A</v>
      </c>
      <c r="AM12">
        <v>5</v>
      </c>
      <c r="AU12" s="54">
        <v>8</v>
      </c>
      <c r="AV12" s="54">
        <f t="shared" si="7"/>
        <v>170</v>
      </c>
      <c r="AW12" s="63" t="str">
        <f>M10</f>
        <v xml:space="preserve">مقدمة في مناهج البحث الاعلامي </v>
      </c>
      <c r="AX12" s="52">
        <f t="shared" si="6"/>
        <v>0</v>
      </c>
      <c r="AY12" s="52" t="e">
        <f t="shared" si="6"/>
        <v>#N/A</v>
      </c>
      <c r="BB12" s="54"/>
      <c r="BC12" s="54"/>
    </row>
    <row r="13" spans="1:56" ht="16.2" hidden="1" thickBot="1" x14ac:dyDescent="0.35">
      <c r="B13" s="32" t="e">
        <f>SUM(B8:B12)</f>
        <v>#N/A</v>
      </c>
      <c r="C13" s="71"/>
      <c r="D13" s="72"/>
      <c r="E13" s="72"/>
      <c r="F13" s="72">
        <f>COUNTIFS(I8:I12,"A",H8:H12,1)</f>
        <v>0</v>
      </c>
      <c r="G13" s="72">
        <f>COUNTIFS(I8:I12,$Q$30,H8:H12,1)</f>
        <v>0</v>
      </c>
      <c r="H13" s="100">
        <f>COUNTIFS(I8:I12,$W$30,H8:H12,1)</f>
        <v>0</v>
      </c>
      <c r="I13" s="101">
        <f>COUNTIFS(I8:I12,$AE$30,H8:H12,1)</f>
        <v>0</v>
      </c>
      <c r="J13" s="58"/>
      <c r="K13" s="29" t="e">
        <f>SUM(K8:K12)</f>
        <v>#N/A</v>
      </c>
      <c r="L13" s="73"/>
      <c r="M13" s="74"/>
      <c r="N13" s="72">
        <f>COUNTIFS(Q8:Q12,"A",P8:P12,1)</f>
        <v>0</v>
      </c>
      <c r="O13" s="72">
        <f>COUNTIFS(Q8:Q12,$Q$30,P8:P12,1)</f>
        <v>0</v>
      </c>
      <c r="P13" s="100">
        <f>COUNTIFS(Q8:Q12,$W$30,P8:P12,1)</f>
        <v>0</v>
      </c>
      <c r="Q13" s="101">
        <f>COUNTIFS(Q8:Q12,$AE$30,P8:P12,1)</f>
        <v>0</v>
      </c>
      <c r="R13" s="59"/>
      <c r="S13" s="32" t="e">
        <f>SUM(S8:S12)</f>
        <v>#N/A</v>
      </c>
      <c r="T13" s="34"/>
      <c r="U13" s="35"/>
      <c r="V13" s="72">
        <f>COUNTIFS(Y8:Y12,"A",X8:X12,1)</f>
        <v>0</v>
      </c>
      <c r="W13" s="72">
        <f>COUNTIFS(Y8:Y12,$Q$30,X8:X12,1)</f>
        <v>0</v>
      </c>
      <c r="X13" s="100">
        <f>COUNTIFS(Y8:Y12,$W$30,X8:X12,1)</f>
        <v>0</v>
      </c>
      <c r="Y13" s="101">
        <f>COUNTIFS(Y8:Y12,$AE$30,X8:X12,1)</f>
        <v>0</v>
      </c>
      <c r="Z13" s="36"/>
      <c r="AA13" s="37" t="e">
        <f>SUM(AA8:AA12)</f>
        <v>#N/A</v>
      </c>
      <c r="AB13" s="35"/>
      <c r="AC13" s="35"/>
      <c r="AD13" s="72">
        <f>COUNTIFS(AG8:AG12,"A",AF8:AF12,1)</f>
        <v>0</v>
      </c>
      <c r="AE13" s="72">
        <f>COUNTIFS(AG8:AG12,$Q$30,AF8:AF12,1)</f>
        <v>0</v>
      </c>
      <c r="AF13" s="100">
        <f>COUNTIFS(AG8:AG12,$W$30,AF8:AF12,1)</f>
        <v>0</v>
      </c>
      <c r="AG13" s="101">
        <f>COUNTIFS(AG8:AG12,$AE$30,AF8:AF12,1)</f>
        <v>0</v>
      </c>
      <c r="AH13" s="352"/>
      <c r="AI13" s="352"/>
      <c r="AJ13" s="352"/>
      <c r="AK13" s="91"/>
      <c r="AL13" s="39" t="e">
        <f>IF(J8&lt;&gt;"",J8,"")</f>
        <v>#N/A</v>
      </c>
      <c r="AM13">
        <v>6</v>
      </c>
      <c r="AU13" s="54">
        <v>9</v>
      </c>
      <c r="AV13" s="54">
        <f t="shared" si="7"/>
        <v>180</v>
      </c>
      <c r="AW13" s="63" t="str">
        <f>M11</f>
        <v xml:space="preserve">فن الاعلان الصحفي </v>
      </c>
      <c r="AX13" s="52">
        <f t="shared" si="6"/>
        <v>0</v>
      </c>
      <c r="AY13" s="52" t="e">
        <f t="shared" si="6"/>
        <v>#N/A</v>
      </c>
      <c r="BB13" s="54"/>
      <c r="BC13" s="54"/>
    </row>
    <row r="14" spans="1:56" ht="21.6" thickBot="1" x14ac:dyDescent="0.35">
      <c r="B14" s="342" t="s">
        <v>21</v>
      </c>
      <c r="C14" s="342"/>
      <c r="D14" s="342"/>
      <c r="E14" s="342"/>
      <c r="F14" s="342"/>
      <c r="G14" s="342"/>
      <c r="H14" s="342"/>
      <c r="I14" s="342"/>
      <c r="J14" s="342"/>
      <c r="K14" s="342"/>
      <c r="L14" s="342"/>
      <c r="M14" s="342"/>
      <c r="N14" s="342"/>
      <c r="O14" s="342"/>
      <c r="P14" s="342"/>
      <c r="Q14" s="343"/>
      <c r="R14" s="41"/>
      <c r="S14" s="351" t="s">
        <v>22</v>
      </c>
      <c r="T14" s="342"/>
      <c r="U14" s="342"/>
      <c r="V14" s="342"/>
      <c r="W14" s="342"/>
      <c r="X14" s="342"/>
      <c r="Y14" s="342"/>
      <c r="Z14" s="342"/>
      <c r="AA14" s="342"/>
      <c r="AB14" s="342"/>
      <c r="AC14" s="342"/>
      <c r="AD14" s="342"/>
      <c r="AE14" s="342"/>
      <c r="AF14" s="342"/>
      <c r="AG14" s="342"/>
      <c r="AH14" s="352"/>
      <c r="AI14" s="352"/>
      <c r="AJ14" s="352"/>
      <c r="AK14" s="91"/>
      <c r="AL14" s="39" t="e">
        <f>IF(J9&lt;&gt;"",J9,"")</f>
        <v>#N/A</v>
      </c>
      <c r="AM14">
        <v>7</v>
      </c>
      <c r="AU14" s="54">
        <v>10</v>
      </c>
      <c r="AV14" s="54">
        <f t="shared" si="7"/>
        <v>190</v>
      </c>
      <c r="AW14" s="63" t="str">
        <f>M12</f>
        <v xml:space="preserve">الاخبار الاذاعية والتلفزيونية </v>
      </c>
      <c r="AX14" s="52">
        <f t="shared" si="6"/>
        <v>0</v>
      </c>
      <c r="AY14" s="52" t="e">
        <f t="shared" si="6"/>
        <v>#N/A</v>
      </c>
      <c r="BB14" s="54"/>
      <c r="BC14" s="54"/>
    </row>
    <row r="15" spans="1:56" ht="24" customHeight="1" thickBot="1" x14ac:dyDescent="0.35">
      <c r="A15" t="e">
        <f>IF(AND(I15&lt;&gt;"",H15=1),11,"")</f>
        <v>#N/A</v>
      </c>
      <c r="B15" s="124" t="e">
        <f>IF(AND(I15="A",H15=1),35000,IF(OR(I15="ج",I15="ر1",I15="ر2"),IF(H15=1,IF(OR($F$5=$AO$8,$F$5=$AO$9),0,IF(OR($F$5=$AO$1,$F$5=$AO$2,$F$5=$AO$5,$F$5=$AO$6),IF(I15="ج",5600,IF(I15="ر1",7200,IF(I15="ر2",8800,""))),IF(OR($F$5=$AO$3,$F$5=$AO$7),IF(I15="ج",3500,IF(I15="ر1",4500,IF(I15="ر2",5500,""))),IF($F$5=$AO$4,500,IF(I15="ج",7000,IF(I15="ر1",9000,IF(I15="ر2",11000,""))))))))))</f>
        <v>#N/A</v>
      </c>
      <c r="C15" s="134">
        <v>200</v>
      </c>
      <c r="D15" s="325" t="s">
        <v>695</v>
      </c>
      <c r="E15" s="325"/>
      <c r="F15" s="325"/>
      <c r="G15" s="325"/>
      <c r="H15" s="83"/>
      <c r="I15" s="87" t="e">
        <f>IF(VLOOKUP(E1,ورقة4!$A$1:$AR$11524,13,0)=0,"",VLOOKUP(E1,ورقة4!$A$1:$AR$11524,13,0))</f>
        <v>#N/A</v>
      </c>
      <c r="J15" s="95" t="e">
        <f>IF(AND(Q15&lt;&gt;"",P15=1),16,"")</f>
        <v>#N/A</v>
      </c>
      <c r="K15" s="124" t="e">
        <f>IF(AND(Q15="A",P15=1),35000,IF(OR(Q15="ج",Q15="ر1",Q15="ر2"),IF(P15=1,IF(OR($F$5=$AO$8,$F$5=$AO$9),0,IF(OR($F$5=$AO$1,$F$5=$AO$2,$F$5=$AO$5,$F$5=$AO$6),IF(Q15="ج",5600,IF(Q15="ر1",7200,IF(Q15="ر2",8800,""))),IF(OR($F$5=$AO$3,$F$5=$AO$7),IF(Q15="ج",3500,IF(Q15="ر1",4500,IF(Q15="ر2",5500,""))),IF($F$5=$AO$4,500,IF(Q15="ج",7000,IF(Q15="ر1",9000,IF(Q15="ر2",11000,""))))))))))</f>
        <v>#N/A</v>
      </c>
      <c r="L15" s="134">
        <v>250</v>
      </c>
      <c r="M15" s="325" t="s">
        <v>700</v>
      </c>
      <c r="N15" s="325"/>
      <c r="O15" s="325"/>
      <c r="P15" s="83"/>
      <c r="Q15" s="87" t="e">
        <f>IF(VLOOKUP(E1,ورقة4!$A$1:$AR$11524,18,0)=0,"",VLOOKUP(E1,ورقة4!$A$1:$AR$11524,18,0))</f>
        <v>#N/A</v>
      </c>
      <c r="R15" s="59" t="e">
        <f>IF(AND(Y15&lt;&gt;"",X15=1),31,"")</f>
        <v>#N/A</v>
      </c>
      <c r="S15" s="124" t="e">
        <f>IF(AND(Y15="A",X15=1),35000,IF(OR(Y15="ج",Y15="ر1",Y15="ر2"),IF(X15=1,IF(OR($F$5=$AO$8,$F$5=$AO$9),0,IF(OR($F$5=$AO$1,$F$5=$AO$2,$F$5=$AO$5,$F$5=$AO$6),IF(Y15="ج",5600,IF(Y15="ر1",7200,IF(Y15="ر2",8800,""))),IF(OR($F$5=$AO$3,$F$5=$AO$7),IF(Y15="ج",3500,IF(Y15="ر1",4500,IF(Y15="ر2",5500,""))),IF($F$5=$AO$4,500,IF(Y15="ج",7000,IF(Y15="ر1",9000,IF(Y15="ر2",11000,""))))))))))</f>
        <v>#N/A</v>
      </c>
      <c r="T15" s="134">
        <v>400</v>
      </c>
      <c r="U15" s="325" t="s">
        <v>705</v>
      </c>
      <c r="V15" s="325"/>
      <c r="W15" s="325"/>
      <c r="X15" s="83"/>
      <c r="Y15" s="87" t="e">
        <f>IF(VLOOKUP(E1,ورقة4!$A$1:$AR$11524,33,0)=0,"",VLOOKUP(E1,ورقة4!$A$1:$AR$11524,33,0))</f>
        <v>#N/A</v>
      </c>
      <c r="Z15" s="97" t="e">
        <f>IF(AND(AG15&lt;&gt;"",AF15=1),36,"")</f>
        <v>#N/A</v>
      </c>
      <c r="AA15" s="124" t="e">
        <f>IF(AND(AG15="A",AF15=1),35000,IF(OR(AG15="ج",AG15="ر1",AG15="ر2"),IF(AF15=1,IF(OR($F$5=$AO$8,$F$5=$AO$9),0,IF(OR($F$5=$AO$1,$F$5=$AO$2,$F$5=$AO$5,$F$5=$AO$6),IF(AG15="ج",5600,IF(AG15="ر1",7200,IF(AG15="ر2",8800,""))),IF(OR($F$5=$AO$3,$F$5=$AO$7),IF(AG15="ج",3500,IF(AG15="ر1",4500,IF(AG15="ر2",5500,""))),IF($F$5=$AO$4,500,IF(AG15="ج",7000,IF(AG15="ر1",9000,IF(AG15="ر2",11000,""))))))))))</f>
        <v>#N/A</v>
      </c>
      <c r="AB15" s="134">
        <v>450</v>
      </c>
      <c r="AC15" s="339" t="s">
        <v>710</v>
      </c>
      <c r="AD15" s="340"/>
      <c r="AE15" s="341"/>
      <c r="AF15" s="83"/>
      <c r="AG15" s="84" t="e">
        <f>IF(VLOOKUP(E1,ورقة4!$A$1:$AR$11524,38,0)=0,"",VLOOKUP(E1,ورقة4!$A$1:$AR$11524,38,0))</f>
        <v>#N/A</v>
      </c>
      <c r="AH15" s="352"/>
      <c r="AI15" s="352"/>
      <c r="AJ15" s="352"/>
      <c r="AK15" s="91"/>
      <c r="AL15" s="39" t="e">
        <f>IF(J10&lt;&gt;"",J10,"")</f>
        <v>#N/A</v>
      </c>
      <c r="AM15">
        <v>8</v>
      </c>
      <c r="AU15" s="54">
        <v>11</v>
      </c>
      <c r="AV15" s="54">
        <f>C15</f>
        <v>200</v>
      </c>
      <c r="AW15" s="54" t="str">
        <f>D15</f>
        <v xml:space="preserve">الراي العام </v>
      </c>
      <c r="AX15" s="52">
        <f t="shared" ref="AX15:AY19" si="8">H15</f>
        <v>0</v>
      </c>
      <c r="AY15" s="52" t="e">
        <f t="shared" si="8"/>
        <v>#N/A</v>
      </c>
      <c r="BB15" s="54"/>
      <c r="BC15" s="54"/>
      <c r="BD15" s="54"/>
    </row>
    <row r="16" spans="1:56" ht="24" customHeight="1" thickTop="1" thickBot="1" x14ac:dyDescent="0.35">
      <c r="A16" t="e">
        <f>IF(AND(I16&lt;&gt;"",H16=1),12,"")</f>
        <v>#N/A</v>
      </c>
      <c r="B16" s="124" t="e">
        <f t="shared" ref="B16:B19" si="9">IF(AND(I16="A",H16=1),35000,IF(OR(I16="ج",I16="ر1",I16="ر2"),IF(H16=1,IF(OR($F$5=$AO$8,$F$5=$AO$9),0,IF(OR($F$5=$AO$1,$F$5=$AO$2,$F$5=$AO$5,$F$5=$AO$6),IF(I16="ج",5600,IF(I16="ر1",7200,IF(I16="ر2",8800,""))),IF(OR($F$5=$AO$3,$F$5=$AO$7),IF(I16="ج",3500,IF(I16="ر1",4500,IF(I16="ر2",5500,""))),IF($F$5=$AO$4,500,IF(I16="ج",7000,IF(I16="ر1",9000,IF(I16="ر2",11000,""))))))))))</f>
        <v>#N/A</v>
      </c>
      <c r="C16" s="135">
        <v>210</v>
      </c>
      <c r="D16" s="326" t="s">
        <v>696</v>
      </c>
      <c r="E16" s="326"/>
      <c r="F16" s="326"/>
      <c r="G16" s="326"/>
      <c r="H16" s="83"/>
      <c r="I16" s="88" t="e">
        <f>IF(VLOOKUP(E1,ورقة4!$A$1:$AR$11524,14,0)=0,"",VLOOKUP(E1,ورقة4!$A$1:$AR$11524,14,0))</f>
        <v>#N/A</v>
      </c>
      <c r="J16" s="95" t="e">
        <f>IF(AND(Q16&lt;&gt;"",P16=1),17,"")</f>
        <v>#N/A</v>
      </c>
      <c r="K16" s="124" t="e">
        <f t="shared" ref="K16:K19" si="10">IF(AND(Q16="A",P16=1),35000,IF(OR(Q16="ج",Q16="ر1",Q16="ر2"),IF(P16=1,IF(OR($F$5=$AO$8,$F$5=$AO$9),0,IF(OR($F$5=$AO$1,$F$5=$AO$2,$F$5=$AO$5,$F$5=$AO$6),IF(Q16="ج",5600,IF(Q16="ر1",7200,IF(Q16="ر2",8800,""))),IF(OR($F$5=$AO$3,$F$5=$AO$7),IF(Q16="ج",3500,IF(Q16="ر1",4500,IF(Q16="ر2",5500,""))),IF($F$5=$AO$4,500,IF(Q16="ج",7000,IF(Q16="ر1",9000,IF(Q16="ر2",11000,""))))))))))</f>
        <v>#N/A</v>
      </c>
      <c r="L16" s="135">
        <v>260</v>
      </c>
      <c r="M16" s="326" t="s">
        <v>701</v>
      </c>
      <c r="N16" s="326"/>
      <c r="O16" s="326"/>
      <c r="P16" s="83"/>
      <c r="Q16" s="88" t="e">
        <f>IF(VLOOKUP(E1,ورقة4!$A$1:$AR$11524,19,0)=0,"",VLOOKUP(E1,ورقة4!$A$1:$AR$11524,19,0))</f>
        <v>#N/A</v>
      </c>
      <c r="R16" s="59" t="e">
        <f>IF(AND(Y16&lt;&gt;"",X16=1),32,"")</f>
        <v>#N/A</v>
      </c>
      <c r="S16" s="124" t="e">
        <f t="shared" ref="S16:S19" si="11">IF(AND(Y16="A",X16=1),35000,IF(OR(Y16="ج",Y16="ر1",Y16="ر2"),IF(X16=1,IF(OR($F$5=$AO$8,$F$5=$AO$9),0,IF(OR($F$5=$AO$1,$F$5=$AO$2,$F$5=$AO$5,$F$5=$AO$6),IF(Y16="ج",5600,IF(Y16="ر1",7200,IF(Y16="ر2",8800,""))),IF(OR($F$5=$AO$3,$F$5=$AO$7),IF(Y16="ج",3500,IF(Y16="ر1",4500,IF(Y16="ر2",5500,""))),IF($F$5=$AO$4,500,IF(Y16="ج",7000,IF(Y16="ر1",9000,IF(Y16="ر2",11000,""))))))))))</f>
        <v>#N/A</v>
      </c>
      <c r="T16" s="135">
        <v>410</v>
      </c>
      <c r="U16" s="326" t="s">
        <v>706</v>
      </c>
      <c r="V16" s="326"/>
      <c r="W16" s="326"/>
      <c r="X16" s="83"/>
      <c r="Y16" s="88" t="e">
        <f>IF(VLOOKUP(E1,ورقة4!$A$1:$AR$11524,34,0)=0,"",VLOOKUP(E1,ورقة4!$A$1:$AR$11524,34,0))</f>
        <v>#N/A</v>
      </c>
      <c r="Z16" s="97" t="e">
        <f>IF(AND(AG16&lt;&gt;"",AF16=1),37,"")</f>
        <v>#N/A</v>
      </c>
      <c r="AA16" s="124" t="e">
        <f t="shared" ref="AA16:AA19" si="12">IF(AND(AG16="A",AF16=1),35000,IF(OR(AG16="ج",AG16="ر1",AG16="ر2"),IF(AF16=1,IF(OR($F$5=$AO$8,$F$5=$AO$9),0,IF(OR($F$5=$AO$1,$F$5=$AO$2,$F$5=$AO$5,$F$5=$AO$6),IF(AG16="ج",5600,IF(AG16="ر1",7200,IF(AG16="ر2",8800,""))),IF(OR($F$5=$AO$3,$F$5=$AO$7),IF(AG16="ج",3500,IF(AG16="ر1",4500,IF(AG16="ر2",5500,""))),IF($F$5=$AO$4,500,IF(AG16="ج",7000,IF(AG16="ر1",9000,IF(AG16="ر2",11000,""))))))))))</f>
        <v>#N/A</v>
      </c>
      <c r="AB16" s="135">
        <v>460</v>
      </c>
      <c r="AC16" s="336" t="s">
        <v>711</v>
      </c>
      <c r="AD16" s="337"/>
      <c r="AE16" s="338"/>
      <c r="AF16" s="83"/>
      <c r="AG16" s="85" t="e">
        <f>IF(VLOOKUP(E1,ورقة4!$A$1:$AR$11526,39,0)=0,"",VLOOKUP(E1,ورقة4!$A$1:$AR$11526,39,0))</f>
        <v>#N/A</v>
      </c>
      <c r="AH16" s="352"/>
      <c r="AI16" s="352"/>
      <c r="AJ16" s="352"/>
      <c r="AK16" s="91"/>
      <c r="AL16" s="39" t="e">
        <f>IF(J11&lt;&gt;"",J11,"")</f>
        <v>#N/A</v>
      </c>
      <c r="AM16">
        <v>9</v>
      </c>
      <c r="AU16" s="54">
        <v>12</v>
      </c>
      <c r="AV16" s="54">
        <f t="shared" ref="AV16:AV19" si="13">C16</f>
        <v>210</v>
      </c>
      <c r="AW16" s="54" t="str">
        <f>D16</f>
        <v xml:space="preserve">تشريعات الاعلام واخلاقياته </v>
      </c>
      <c r="AX16" s="52">
        <f t="shared" si="8"/>
        <v>0</v>
      </c>
      <c r="AY16" s="52" t="e">
        <f t="shared" si="8"/>
        <v>#N/A</v>
      </c>
      <c r="BB16" s="54"/>
      <c r="BC16" s="54"/>
      <c r="BD16" s="54"/>
    </row>
    <row r="17" spans="1:56" ht="24" customHeight="1" thickTop="1" thickBot="1" x14ac:dyDescent="0.35">
      <c r="A17" t="e">
        <f>IF(AND(I17&lt;&gt;"",H17=1),13,"")</f>
        <v>#N/A</v>
      </c>
      <c r="B17" s="124" t="e">
        <f t="shared" si="9"/>
        <v>#N/A</v>
      </c>
      <c r="C17" s="135">
        <v>220</v>
      </c>
      <c r="D17" s="326" t="s">
        <v>697</v>
      </c>
      <c r="E17" s="326"/>
      <c r="F17" s="326"/>
      <c r="G17" s="326"/>
      <c r="H17" s="83"/>
      <c r="I17" s="88" t="e">
        <f>IF(VLOOKUP(E1,ورقة4!$A$1:$AR$11524,15,0)=0,"",VLOOKUP(E1,ورقة4!$A$1:$AR$11524,15,0))</f>
        <v>#N/A</v>
      </c>
      <c r="J17" s="95" t="e">
        <f>IF(AND(Q17&lt;&gt;"",P17=1),18,"")</f>
        <v>#N/A</v>
      </c>
      <c r="K17" s="124" t="e">
        <f t="shared" si="10"/>
        <v>#N/A</v>
      </c>
      <c r="L17" s="135">
        <v>270</v>
      </c>
      <c r="M17" s="326" t="s">
        <v>702</v>
      </c>
      <c r="N17" s="326"/>
      <c r="O17" s="326"/>
      <c r="P17" s="83"/>
      <c r="Q17" s="88" t="e">
        <f>IF(VLOOKUP(E1,ورقة4!$A$1:$AR$11524,20,0)=0,"",VLOOKUP(E1,ورقة4!$A$1:$AR$11524,20,0))</f>
        <v>#N/A</v>
      </c>
      <c r="R17" s="59" t="e">
        <f>IF(AND(Y17&lt;&gt;"",X17=1),33,"")</f>
        <v>#N/A</v>
      </c>
      <c r="S17" s="124" t="e">
        <f t="shared" si="11"/>
        <v>#N/A</v>
      </c>
      <c r="T17" s="135">
        <v>420</v>
      </c>
      <c r="U17" s="326" t="s">
        <v>707</v>
      </c>
      <c r="V17" s="326"/>
      <c r="W17" s="326"/>
      <c r="X17" s="83"/>
      <c r="Y17" s="88" t="e">
        <f>IF(VLOOKUP(E1,ورقة4!$A$1:$AR$11524,35,0)=0,"",VLOOKUP(E1,ورقة4!$A$1:$AR$11524,35,0))</f>
        <v>#N/A</v>
      </c>
      <c r="Z17" s="97" t="e">
        <f>IF(AND(AG17&lt;&gt;"",AF17=1),38,"")</f>
        <v>#N/A</v>
      </c>
      <c r="AA17" s="124" t="e">
        <f t="shared" si="12"/>
        <v>#N/A</v>
      </c>
      <c r="AB17" s="135">
        <v>470</v>
      </c>
      <c r="AC17" s="336" t="s">
        <v>712</v>
      </c>
      <c r="AD17" s="337"/>
      <c r="AE17" s="338"/>
      <c r="AF17" s="83"/>
      <c r="AG17" s="85" t="e">
        <f>IF(VLOOKUP(E1,ورقة4!$A$1:$AR$11524,40,0)=0,"",VLOOKUP(E1,ورقة4!$A$1:$AR$11524,40,0))</f>
        <v>#N/A</v>
      </c>
      <c r="AH17" s="352"/>
      <c r="AI17" s="352"/>
      <c r="AJ17" s="352"/>
      <c r="AK17" s="91"/>
      <c r="AL17" s="39" t="e">
        <f>IF(J12&lt;&gt;"",J12,"")</f>
        <v>#N/A</v>
      </c>
      <c r="AM17">
        <v>10</v>
      </c>
      <c r="AU17" s="54">
        <v>13</v>
      </c>
      <c r="AV17" s="54">
        <f t="shared" si="13"/>
        <v>220</v>
      </c>
      <c r="AW17" s="54" t="str">
        <f>D17</f>
        <v xml:space="preserve">تكنلوجيا الاتصال والمعلومات </v>
      </c>
      <c r="AX17" s="52">
        <f t="shared" si="8"/>
        <v>0</v>
      </c>
      <c r="AY17" s="52" t="e">
        <f t="shared" si="8"/>
        <v>#N/A</v>
      </c>
      <c r="BB17" s="54"/>
      <c r="BC17" s="54"/>
      <c r="BD17" s="54"/>
    </row>
    <row r="18" spans="1:56" ht="24" customHeight="1" thickTop="1" thickBot="1" x14ac:dyDescent="0.35">
      <c r="A18" t="e">
        <f>IF(AND(I18&lt;&gt;"",H18=1),14,"")</f>
        <v>#N/A</v>
      </c>
      <c r="B18" s="124" t="e">
        <f t="shared" si="9"/>
        <v>#N/A</v>
      </c>
      <c r="C18" s="135">
        <v>230</v>
      </c>
      <c r="D18" s="326" t="s">
        <v>698</v>
      </c>
      <c r="E18" s="326"/>
      <c r="F18" s="326"/>
      <c r="G18" s="326"/>
      <c r="H18" s="83"/>
      <c r="I18" s="88" t="e">
        <f>IF(VLOOKUP(E1,ورقة4!$A$1:$AR$11524,16,0)=0,"",VLOOKUP(E1,ورقة4!$A$1:$AR$11524,16,0))</f>
        <v>#N/A</v>
      </c>
      <c r="J18" s="95" t="e">
        <f>IF(AND(Q18&lt;&gt;"",P18=1),19,"")</f>
        <v>#N/A</v>
      </c>
      <c r="K18" s="124" t="e">
        <f t="shared" si="10"/>
        <v>#N/A</v>
      </c>
      <c r="L18" s="135">
        <v>280</v>
      </c>
      <c r="M18" s="326" t="s">
        <v>703</v>
      </c>
      <c r="N18" s="326"/>
      <c r="O18" s="326"/>
      <c r="P18" s="83"/>
      <c r="Q18" s="88" t="e">
        <f>IF(VLOOKUP(E1,ورقة4!$A$1:$AR$11524,21,0)=0,"",VLOOKUP(E1,ورقة4!$A$1:$AR$11524,21,0))</f>
        <v>#N/A</v>
      </c>
      <c r="R18" s="59" t="e">
        <f>IF(AND(Y18&lt;&gt;"",X18=1),34,"")</f>
        <v>#N/A</v>
      </c>
      <c r="S18" s="124" t="e">
        <f t="shared" si="11"/>
        <v>#N/A</v>
      </c>
      <c r="T18" s="135">
        <v>430</v>
      </c>
      <c r="U18" s="326" t="s">
        <v>708</v>
      </c>
      <c r="V18" s="326"/>
      <c r="W18" s="326"/>
      <c r="X18" s="83"/>
      <c r="Y18" s="88" t="e">
        <f>IF(VLOOKUP(E1,ورقة4!$A$1:$AR$11524,36,0)=0,"",VLOOKUP(E1,ورقة4!$A$1:$AR$11524,36,0))</f>
        <v>#N/A</v>
      </c>
      <c r="Z18" s="97" t="e">
        <f>IF(AND(AG18&lt;&gt;"",AF18=1),39,"")</f>
        <v>#N/A</v>
      </c>
      <c r="AA18" s="124" t="e">
        <f t="shared" si="12"/>
        <v>#N/A</v>
      </c>
      <c r="AB18" s="135">
        <v>480</v>
      </c>
      <c r="AC18" s="336" t="s">
        <v>713</v>
      </c>
      <c r="AD18" s="337"/>
      <c r="AE18" s="338"/>
      <c r="AF18" s="83"/>
      <c r="AG18" s="85" t="e">
        <f>IF(VLOOKUP(E1,ورقة4!$A$1:$AR$11524,41,0)=0,"",VLOOKUP(E1,ورقة4!$A$1:$AR$11524,41,0))</f>
        <v>#N/A</v>
      </c>
      <c r="AH18" s="352"/>
      <c r="AI18" s="352"/>
      <c r="AJ18" s="352"/>
      <c r="AK18" s="91"/>
      <c r="AL18" s="39" t="e">
        <f>IF(A15&lt;&gt;"",A15,"")</f>
        <v>#N/A</v>
      </c>
      <c r="AM18">
        <v>11</v>
      </c>
      <c r="AU18" s="54">
        <v>14</v>
      </c>
      <c r="AV18" s="54">
        <f t="shared" si="13"/>
        <v>230</v>
      </c>
      <c r="AW18" s="54" t="str">
        <f>D18</f>
        <v>الترجمة الاعلامية (2)</v>
      </c>
      <c r="AX18" s="52">
        <f t="shared" si="8"/>
        <v>0</v>
      </c>
      <c r="AY18" s="52" t="e">
        <f t="shared" si="8"/>
        <v>#N/A</v>
      </c>
      <c r="BB18" s="54"/>
      <c r="BC18" s="54"/>
      <c r="BD18" s="54"/>
    </row>
    <row r="19" spans="1:56" ht="22.2" thickTop="1" thickBot="1" x14ac:dyDescent="0.35">
      <c r="A19" t="e">
        <f>IF(AND(I19&lt;&gt;"",H19=1),15,"")</f>
        <v>#N/A</v>
      </c>
      <c r="B19" s="124" t="e">
        <f t="shared" si="9"/>
        <v>#N/A</v>
      </c>
      <c r="C19" s="136">
        <v>240</v>
      </c>
      <c r="D19" s="324" t="s">
        <v>699</v>
      </c>
      <c r="E19" s="324"/>
      <c r="F19" s="324"/>
      <c r="G19" s="324"/>
      <c r="H19" s="83"/>
      <c r="I19" s="89" t="e">
        <f>IF(VLOOKUP(E1,ورقة4!$A$1:$AR$11524,17,0)=0,"",VLOOKUP(E1,ورقة4!$A$1:$AR$11524,17,0))</f>
        <v>#N/A</v>
      </c>
      <c r="J19" s="95" t="e">
        <f>IF(AND(Q19&lt;&gt;"",P19=1),20,"")</f>
        <v>#N/A</v>
      </c>
      <c r="K19" s="124" t="e">
        <f t="shared" si="10"/>
        <v>#N/A</v>
      </c>
      <c r="L19" s="136">
        <v>290</v>
      </c>
      <c r="M19" s="324" t="s">
        <v>704</v>
      </c>
      <c r="N19" s="324"/>
      <c r="O19" s="324"/>
      <c r="P19" s="83"/>
      <c r="Q19" s="89" t="e">
        <f>IF(VLOOKUP(E1,ورقة4!$A$1:$AR$11524,22,0)=0,"",VLOOKUP(E1,ورقة4!$A$1:$AR$11524,22,0))</f>
        <v>#N/A</v>
      </c>
      <c r="R19" s="59" t="e">
        <f>IF(AND(Y19&lt;&gt;"",X19=1),35,"")</f>
        <v>#N/A</v>
      </c>
      <c r="S19" s="124" t="e">
        <f t="shared" si="11"/>
        <v>#N/A</v>
      </c>
      <c r="T19" s="136">
        <v>440</v>
      </c>
      <c r="U19" s="324" t="s">
        <v>709</v>
      </c>
      <c r="V19" s="324"/>
      <c r="W19" s="324"/>
      <c r="X19" s="83"/>
      <c r="Y19" s="89" t="e">
        <f>IF(VLOOKUP(E1,ورقة4!$A$1:$AR$11524,37,0)=0,"",VLOOKUP(E1,ورقة4!$A$1:$AR$11524,37,0))</f>
        <v>#N/A</v>
      </c>
      <c r="Z19" s="97" t="e">
        <f>IF(AND(AG19&lt;&gt;"",AF19=1),40,"")</f>
        <v>#N/A</v>
      </c>
      <c r="AA19" s="124" t="e">
        <f t="shared" si="12"/>
        <v>#N/A</v>
      </c>
      <c r="AB19" s="136">
        <v>490</v>
      </c>
      <c r="AC19" s="348" t="s">
        <v>714</v>
      </c>
      <c r="AD19" s="349"/>
      <c r="AE19" s="350"/>
      <c r="AF19" s="83"/>
      <c r="AG19" s="86" t="e">
        <f>IF(VLOOKUP(E1,ورقة4!$A$1:$AR$11524,42,0)=0,"",VLOOKUP(E1,ورقة4!$A$1:$AR$11524,42,0))</f>
        <v>#N/A</v>
      </c>
      <c r="AH19" s="92"/>
      <c r="AI19" s="92"/>
      <c r="AJ19" s="92"/>
      <c r="AK19" s="91"/>
      <c r="AL19" s="39" t="e">
        <f>IF(A16&lt;&gt;"",A16,"")</f>
        <v>#N/A</v>
      </c>
      <c r="AM19">
        <v>12</v>
      </c>
      <c r="AU19" s="54">
        <v>15</v>
      </c>
      <c r="AV19" s="54">
        <f t="shared" si="13"/>
        <v>240</v>
      </c>
      <c r="AW19" s="54" t="str">
        <f>D19</f>
        <v xml:space="preserve">التحرير الصحفي </v>
      </c>
      <c r="AX19" s="52">
        <f t="shared" si="8"/>
        <v>0</v>
      </c>
      <c r="AY19" s="52" t="e">
        <f t="shared" si="8"/>
        <v>#N/A</v>
      </c>
      <c r="BB19" s="54"/>
      <c r="BC19" s="54"/>
      <c r="BD19" s="54"/>
    </row>
    <row r="20" spans="1:56" ht="16.2" hidden="1" thickBot="1" x14ac:dyDescent="0.35">
      <c r="B20" s="32" t="e">
        <f>SUM(B15:B19)</f>
        <v>#N/A</v>
      </c>
      <c r="C20" s="50"/>
      <c r="D20" s="51"/>
      <c r="E20" s="51"/>
      <c r="F20" s="72">
        <f>COUNTIFS(I15:I19,"A",H15:H19,1)</f>
        <v>0</v>
      </c>
      <c r="G20" s="72">
        <f>COUNTIFS(I15:I19,$Q$30,H15:H19,1)</f>
        <v>0</v>
      </c>
      <c r="H20" s="100">
        <f>COUNTIFS(I15:I19,$W$30,H15:H19,1)</f>
        <v>0</v>
      </c>
      <c r="I20" s="101">
        <f>COUNTIFS(I15:I19,$AE$30,H15:H19,1)</f>
        <v>0</v>
      </c>
      <c r="J20" s="43"/>
      <c r="K20" s="32" t="e">
        <f>SUM(K15:K19)</f>
        <v>#N/A</v>
      </c>
      <c r="L20" s="50"/>
      <c r="M20" s="51"/>
      <c r="N20" s="72">
        <f>COUNTIFS(Q15:Q19,"A",P15:P19,1)</f>
        <v>0</v>
      </c>
      <c r="O20" s="72">
        <f>COUNTIFS(Q15:Q19,$Q$30,P15:P19,1)</f>
        <v>0</v>
      </c>
      <c r="P20" s="100">
        <f>COUNTIFS(Q15:Q19,$W$30,P15:P19,1)</f>
        <v>0</v>
      </c>
      <c r="Q20" s="101">
        <f>COUNTIFS(Q15:Q19,$AE$30,P15:P19,1)</f>
        <v>0</v>
      </c>
      <c r="R20" s="59"/>
      <c r="S20" s="44" t="e">
        <f>SUM(S15:S19)</f>
        <v>#N/A</v>
      </c>
      <c r="T20" s="42"/>
      <c r="U20" s="48"/>
      <c r="V20" s="72">
        <f>COUNTIFS(Y15:Y19,"A",X15:X19,1)</f>
        <v>0</v>
      </c>
      <c r="W20" s="72">
        <f>COUNTIFS(Y15:Y19,$Q$30,X15:X19,1)</f>
        <v>0</v>
      </c>
      <c r="X20" s="100">
        <f>COUNTIFS(Y15:Y19,$W$30,X15:X19,1)</f>
        <v>0</v>
      </c>
      <c r="Y20" s="101">
        <f>COUNTIFS(Y15:Y19,$AE$30,X15:X19,1)</f>
        <v>0</v>
      </c>
      <c r="Z20" s="45"/>
      <c r="AA20" s="44" t="e">
        <f>SUM(AA15:AA19)</f>
        <v>#N/A</v>
      </c>
      <c r="AB20" s="48"/>
      <c r="AC20" s="48"/>
      <c r="AD20" s="72">
        <f>COUNTIFS(AG15:AG19,"A",AF15:AF19,1)</f>
        <v>0</v>
      </c>
      <c r="AE20" s="72">
        <f>COUNTIFS(AG15:AG19,$Q$30,AF15:AF19,1)</f>
        <v>0</v>
      </c>
      <c r="AF20" s="100">
        <f>COUNTIFS(AG15:AG19,$W$30,AF15:AF19,1)</f>
        <v>0</v>
      </c>
      <c r="AG20" s="101">
        <f>COUNTIFS(AG15:AG19,$AE$30,AF15:AF19,1)</f>
        <v>0</v>
      </c>
      <c r="AH20" s="92"/>
      <c r="AI20" s="92"/>
      <c r="AJ20" s="92"/>
      <c r="AK20" s="91"/>
      <c r="AL20" s="39" t="e">
        <f>IF(A17&lt;&gt;"",A17,"")</f>
        <v>#N/A</v>
      </c>
      <c r="AM20">
        <v>13</v>
      </c>
      <c r="AU20" s="54">
        <v>16</v>
      </c>
      <c r="AV20" s="54">
        <f>L15</f>
        <v>250</v>
      </c>
      <c r="AW20" s="54" t="str">
        <f>M15</f>
        <v>مادة اعلامية بلغة اجنبية (2)</v>
      </c>
      <c r="AX20" s="52">
        <f t="shared" ref="AX20:AY24" si="14">P15</f>
        <v>0</v>
      </c>
      <c r="AY20" s="52" t="e">
        <f t="shared" si="14"/>
        <v>#N/A</v>
      </c>
      <c r="BB20" s="54"/>
      <c r="BC20" s="54"/>
    </row>
    <row r="21" spans="1:56" ht="16.8" hidden="1" thickTop="1" thickBot="1" x14ac:dyDescent="0.35">
      <c r="T21" s="38" t="e">
        <f>B13+B20+K13+K20+S13+S20+AA13+AA20</f>
        <v>#N/A</v>
      </c>
      <c r="AH21" s="92"/>
      <c r="AI21" s="92"/>
      <c r="AJ21" s="92"/>
      <c r="AK21" s="91"/>
      <c r="AL21" s="39" t="e">
        <f>IF(A18&lt;&gt;"",A18,"")</f>
        <v>#N/A</v>
      </c>
      <c r="AM21">
        <v>14</v>
      </c>
      <c r="AU21" s="54">
        <v>17</v>
      </c>
      <c r="AV21" s="54">
        <f t="shared" ref="AV21:AV24" si="15">L16</f>
        <v>260</v>
      </c>
      <c r="AW21" s="54" t="str">
        <f>M16</f>
        <v xml:space="preserve">الكتابة للإذاعة والتلفزيون </v>
      </c>
      <c r="AX21" s="52">
        <f t="shared" si="14"/>
        <v>0</v>
      </c>
      <c r="AY21" s="52" t="e">
        <f t="shared" si="14"/>
        <v>#N/A</v>
      </c>
      <c r="BB21" s="54"/>
      <c r="BC21" s="54"/>
    </row>
    <row r="22" spans="1:56" ht="16.8" hidden="1" thickTop="1" thickBot="1" x14ac:dyDescent="0.35">
      <c r="R22" s="47"/>
      <c r="S22" s="44"/>
      <c r="U22" s="60"/>
      <c r="V22" s="60"/>
      <c r="W22" s="60"/>
      <c r="X22" s="61"/>
      <c r="Y22" s="37"/>
      <c r="Z22" s="62"/>
      <c r="AA22" s="44"/>
      <c r="AB22" s="60"/>
      <c r="AC22" s="60"/>
      <c r="AD22" s="60"/>
      <c r="AE22" s="60"/>
      <c r="AF22" s="61"/>
      <c r="AG22" s="37"/>
      <c r="AH22" s="92"/>
      <c r="AI22" s="92"/>
      <c r="AJ22" s="92"/>
      <c r="AK22" s="91"/>
      <c r="AL22" s="39" t="e">
        <f>IF(A19&lt;&gt;"",A19,"")</f>
        <v>#N/A</v>
      </c>
      <c r="AM22">
        <v>15</v>
      </c>
      <c r="AU22" s="54">
        <v>18</v>
      </c>
      <c r="AV22" s="54">
        <f t="shared" si="15"/>
        <v>270</v>
      </c>
      <c r="AW22" s="54" t="str">
        <f>M17</f>
        <v xml:space="preserve">ادارة الاعلان واقتصادياته </v>
      </c>
      <c r="AX22" s="52">
        <f t="shared" si="14"/>
        <v>0</v>
      </c>
      <c r="AY22" s="52" t="e">
        <f t="shared" si="14"/>
        <v>#N/A</v>
      </c>
      <c r="BB22" s="54"/>
      <c r="BC22" s="54"/>
    </row>
    <row r="23" spans="1:56" ht="16.8" hidden="1" thickTop="1" thickBot="1" x14ac:dyDescent="0.35">
      <c r="B23" s="23"/>
      <c r="D23" s="23"/>
      <c r="E23" s="23"/>
      <c r="F23" s="23"/>
      <c r="G23" s="23"/>
      <c r="H23" s="23"/>
      <c r="I23" s="23"/>
      <c r="J23" s="23"/>
      <c r="K23" s="47"/>
      <c r="P23" s="61"/>
      <c r="Q23" s="37"/>
      <c r="R23" s="47"/>
      <c r="AH23" s="92"/>
      <c r="AI23" s="92"/>
      <c r="AJ23" s="92"/>
      <c r="AK23" s="91"/>
      <c r="AL23" s="39" t="e">
        <f>IF(J15&lt;&gt;"",J15,"")</f>
        <v>#N/A</v>
      </c>
      <c r="AM23">
        <v>16</v>
      </c>
      <c r="AU23" s="54">
        <v>19</v>
      </c>
      <c r="AV23" s="54">
        <f t="shared" si="15"/>
        <v>280</v>
      </c>
      <c r="AW23" s="54" t="str">
        <f>M18</f>
        <v xml:space="preserve">ادارة وتخطيط العلاقات العامة </v>
      </c>
      <c r="AX23" s="52">
        <f t="shared" si="14"/>
        <v>0</v>
      </c>
      <c r="AY23" s="52" t="e">
        <f t="shared" si="14"/>
        <v>#N/A</v>
      </c>
      <c r="BB23" s="54"/>
      <c r="BC23" s="54"/>
    </row>
    <row r="24" spans="1:56" ht="16.2" thickBot="1" x14ac:dyDescent="0.35">
      <c r="AH24" s="91"/>
      <c r="AI24" s="91"/>
      <c r="AJ24" s="91"/>
      <c r="AK24" s="91"/>
      <c r="AL24" s="39" t="e">
        <f>IF(J16&lt;&gt;"",J16,"")</f>
        <v>#N/A</v>
      </c>
      <c r="AM24">
        <v>17</v>
      </c>
      <c r="AU24" s="54">
        <v>20</v>
      </c>
      <c r="AV24" s="54">
        <f t="shared" si="15"/>
        <v>290</v>
      </c>
      <c r="AW24" s="54" t="str">
        <f>M19</f>
        <v xml:space="preserve">نظرية الاتصال </v>
      </c>
      <c r="AX24" s="52">
        <f t="shared" si="14"/>
        <v>0</v>
      </c>
      <c r="AY24" s="52" t="e">
        <f t="shared" si="14"/>
        <v>#N/A</v>
      </c>
      <c r="AZ24"/>
      <c r="BA24"/>
      <c r="BB24" s="54"/>
      <c r="BC24" s="54"/>
    </row>
    <row r="25" spans="1:56" ht="24.75" customHeight="1" thickTop="1" thickBot="1" x14ac:dyDescent="0.35">
      <c r="B25" s="1"/>
      <c r="C25" s="323" t="str">
        <f>IF(E3="أنثى","منقطعة عن التسجيل في","منقطع عن التسجيل في")</f>
        <v>منقطع عن التسجيل في</v>
      </c>
      <c r="D25" s="323"/>
      <c r="E25" s="323"/>
      <c r="F25" s="323"/>
      <c r="G25" s="323"/>
      <c r="H25" s="323"/>
      <c r="I25" s="1"/>
      <c r="J25" s="1"/>
      <c r="K25" s="359" t="s">
        <v>229</v>
      </c>
      <c r="L25" s="360"/>
      <c r="M25" s="360"/>
      <c r="N25" s="365" t="e">
        <f>VLOOKUP(E1,ورقة2!A1:Q4808,17,0)</f>
        <v>#N/A</v>
      </c>
      <c r="O25" s="365"/>
      <c r="P25" s="365"/>
      <c r="Q25" s="365"/>
      <c r="R25" s="167"/>
      <c r="S25" s="393" t="s">
        <v>578</v>
      </c>
      <c r="T25" s="394"/>
      <c r="U25" s="395"/>
      <c r="V25" s="384" t="e">
        <f>AB5</f>
        <v>#N/A</v>
      </c>
      <c r="W25" s="385"/>
      <c r="X25" s="386"/>
      <c r="Y25" s="357" t="s">
        <v>230</v>
      </c>
      <c r="Z25" s="357"/>
      <c r="AA25" s="357"/>
      <c r="AB25" s="357"/>
      <c r="AC25" s="357"/>
      <c r="AD25" s="367">
        <f>G13+G20+O13+O20+W13+W20+AE13+AE20</f>
        <v>0</v>
      </c>
      <c r="AE25" s="367"/>
      <c r="AF25" s="367"/>
      <c r="AH25" s="91"/>
      <c r="AI25" s="91"/>
      <c r="AJ25" s="91"/>
      <c r="AK25" s="91"/>
      <c r="AL25" s="39" t="e">
        <f>IF(J17&lt;&gt;"",J17,"")</f>
        <v>#N/A</v>
      </c>
      <c r="AM25">
        <v>18</v>
      </c>
      <c r="AU25" s="54">
        <v>21</v>
      </c>
      <c r="AV25" s="54">
        <f>T8</f>
        <v>300</v>
      </c>
      <c r="AW25" s="63" t="str">
        <f>U8</f>
        <v xml:space="preserve">الإعلام الدولي </v>
      </c>
      <c r="AX25" s="52">
        <f>X8</f>
        <v>0</v>
      </c>
      <c r="AY25" s="52" t="e">
        <f>Y8</f>
        <v>#N/A</v>
      </c>
      <c r="AZ25"/>
      <c r="BA25"/>
      <c r="BB25" s="63"/>
      <c r="BC25" s="63"/>
    </row>
    <row r="26" spans="1:56" ht="23.25" customHeight="1" thickTop="1" thickBot="1" x14ac:dyDescent="0.35">
      <c r="B26" s="98" t="str">
        <f>IFERROR(SMALL($B$34:$B$39,'اختيار المقررات'!AM8),"")</f>
        <v/>
      </c>
      <c r="C26" s="323" t="str">
        <f>IFERROR(VLOOKUP(B26,$C$45:$E$50,2,0),"")</f>
        <v/>
      </c>
      <c r="D26" s="323"/>
      <c r="E26" s="323"/>
      <c r="F26" s="323"/>
      <c r="G26" s="323"/>
      <c r="H26" s="323"/>
      <c r="I26" s="1"/>
      <c r="J26" s="1"/>
      <c r="K26" s="359" t="s">
        <v>25</v>
      </c>
      <c r="L26" s="360"/>
      <c r="M26" s="360"/>
      <c r="N26" s="365" t="e">
        <f>IF(E2="الرابعة حديث",7000,0)</f>
        <v>#N/A</v>
      </c>
      <c r="O26" s="365"/>
      <c r="P26" s="365"/>
      <c r="Q26" s="365"/>
      <c r="R26" s="167"/>
      <c r="S26" s="396"/>
      <c r="T26" s="397"/>
      <c r="U26" s="398"/>
      <c r="V26" s="387"/>
      <c r="W26" s="388"/>
      <c r="X26" s="389"/>
      <c r="Y26" s="358" t="s">
        <v>231</v>
      </c>
      <c r="Z26" s="358"/>
      <c r="AA26" s="358"/>
      <c r="AB26" s="358"/>
      <c r="AC26" s="358"/>
      <c r="AD26" s="366">
        <f>H13+H20+P13+P20+X13+X20+AF13+AF20</f>
        <v>0</v>
      </c>
      <c r="AE26" s="367"/>
      <c r="AF26" s="368"/>
      <c r="AH26" s="91"/>
      <c r="AI26" s="91"/>
      <c r="AJ26" s="91"/>
      <c r="AK26" s="91"/>
      <c r="AL26" s="39" t="e">
        <f>IF(J18&lt;&gt;"",J18,"")</f>
        <v>#N/A</v>
      </c>
      <c r="AM26">
        <v>19</v>
      </c>
      <c r="AU26" s="54">
        <v>22</v>
      </c>
      <c r="AV26" s="54">
        <f>T9</f>
        <v>310</v>
      </c>
      <c r="AW26" s="63" t="str">
        <f>U9</f>
        <v xml:space="preserve">التخطيط الاعلامي </v>
      </c>
      <c r="AX26" s="52">
        <f>X9</f>
        <v>0</v>
      </c>
      <c r="AY26" s="52" t="e">
        <f>Y9</f>
        <v>#N/A</v>
      </c>
      <c r="AZ26"/>
      <c r="BA26"/>
      <c r="BB26" s="63"/>
      <c r="BC26" s="63"/>
    </row>
    <row r="27" spans="1:56" ht="23.25" customHeight="1" thickTop="1" thickBot="1" x14ac:dyDescent="0.35">
      <c r="B27" s="98" t="str">
        <f>IFERROR(SMALL($B$34:$B$39,'اختيار المقررات'!AM9),"")</f>
        <v/>
      </c>
      <c r="C27" s="323" t="str">
        <f t="shared" ref="C27:C31" si="16">IFERROR(VLOOKUP(B27,$C$45:$E$50,2,0),"")</f>
        <v/>
      </c>
      <c r="D27" s="323"/>
      <c r="E27" s="323"/>
      <c r="F27" s="323"/>
      <c r="G27" s="323"/>
      <c r="H27" s="323"/>
      <c r="I27" s="1"/>
      <c r="J27" s="1"/>
      <c r="K27" s="359" t="s">
        <v>519</v>
      </c>
      <c r="L27" s="360"/>
      <c r="M27" s="360"/>
      <c r="N27" s="365" t="e">
        <f>IF(R27=1,COUNT(B26:B31)*15000,IF(F5=AO4,COUNT(B26:B31)*1500,IF(OR(F5=AO1,F5=AO2,F5=AO6,F5=AO5),COUNT(B26:B31)*12000,IF(OR(F5=AO3,F5=AO7),COUNT(B26:B31)*7500,COUNT(B26:B31)*15000))))</f>
        <v>#N/A</v>
      </c>
      <c r="O27" s="365"/>
      <c r="P27" s="365"/>
      <c r="Q27" s="365"/>
      <c r="R27" s="168" t="e">
        <f>IF(AND(Y28&lt;&gt;"",Y28&lt;&gt;"ضعف الرسوم"),1,0)</f>
        <v>#N/A</v>
      </c>
      <c r="S27" s="399"/>
      <c r="T27" s="400"/>
      <c r="U27" s="401"/>
      <c r="V27" s="390"/>
      <c r="W27" s="391"/>
      <c r="X27" s="392"/>
      <c r="Y27" s="358" t="e">
        <f>IF(R27=1,"عدد المقررات المسجلة","عدد المقررات المسجلة لأكثر من مرتين")</f>
        <v>#N/A</v>
      </c>
      <c r="Z27" s="358"/>
      <c r="AA27" s="358"/>
      <c r="AB27" s="358"/>
      <c r="AC27" s="358"/>
      <c r="AD27" s="366" t="e">
        <f>IF(R27=1,SUM(F13,N13,V13,AD13,AD20,V20,N20,F20),I13+I20+Q13+Q20+Y13+Y20+AG13+AG20)</f>
        <v>#N/A</v>
      </c>
      <c r="AE27" s="367"/>
      <c r="AF27" s="368"/>
      <c r="AL27" s="39"/>
      <c r="AU27" s="54"/>
      <c r="AV27" s="54"/>
      <c r="AW27" s="63"/>
      <c r="AX27" s="52"/>
      <c r="AY27" s="52"/>
      <c r="AZ27"/>
      <c r="BA27"/>
      <c r="BB27" s="63"/>
      <c r="BC27" s="63"/>
    </row>
    <row r="28" spans="1:56" ht="19.5" customHeight="1" thickTop="1" thickBot="1" x14ac:dyDescent="0.35">
      <c r="B28" s="98" t="str">
        <f>IFERROR(SMALL($B$34:$B$39,'اختيار المقررات'!AM10),"")</f>
        <v/>
      </c>
      <c r="C28" s="323" t="str">
        <f t="shared" si="16"/>
        <v/>
      </c>
      <c r="D28" s="323"/>
      <c r="E28" s="323"/>
      <c r="F28" s="323"/>
      <c r="G28" s="323"/>
      <c r="H28" s="323"/>
      <c r="I28" s="1"/>
      <c r="J28" s="1"/>
      <c r="K28" s="359" t="s">
        <v>520</v>
      </c>
      <c r="L28" s="360"/>
      <c r="M28" s="360"/>
      <c r="N28" s="365" t="e">
        <f>IF(Y28="ضعف الرسوم",T21*2,T21)</f>
        <v>#N/A</v>
      </c>
      <c r="O28" s="365"/>
      <c r="P28" s="365"/>
      <c r="Q28" s="365"/>
      <c r="R28" s="167"/>
      <c r="S28" s="372" t="s">
        <v>20</v>
      </c>
      <c r="T28" s="372"/>
      <c r="U28" s="372"/>
      <c r="V28" s="373" t="s">
        <v>358</v>
      </c>
      <c r="W28" s="374"/>
      <c r="X28" s="375"/>
      <c r="Y28" s="376" t="e">
        <f>'إدخال البيانات'!F1</f>
        <v>#N/A</v>
      </c>
      <c r="Z28" s="377"/>
      <c r="AA28" s="377"/>
      <c r="AB28" s="377"/>
      <c r="AC28" s="377"/>
      <c r="AD28" s="377"/>
      <c r="AE28" s="377"/>
      <c r="AF28" s="378"/>
      <c r="AL28" s="39" t="e">
        <f>IF(J19&lt;&gt;"",J19,"")</f>
        <v>#N/A</v>
      </c>
      <c r="AM28">
        <v>20</v>
      </c>
      <c r="AU28" s="54">
        <v>23</v>
      </c>
      <c r="AV28" s="54">
        <f>T10</f>
        <v>320</v>
      </c>
      <c r="AW28" s="63" t="str">
        <f>U10</f>
        <v xml:space="preserve">الاخراج الصحفي </v>
      </c>
      <c r="AX28" s="52">
        <f t="shared" ref="AX28:AY30" si="17">X10</f>
        <v>0</v>
      </c>
      <c r="AY28" s="52" t="e">
        <f t="shared" si="17"/>
        <v>#N/A</v>
      </c>
      <c r="AZ28"/>
      <c r="BA28"/>
      <c r="BB28" s="54"/>
      <c r="BC28" s="54"/>
    </row>
    <row r="29" spans="1:56" ht="23.25" customHeight="1" thickTop="1" thickBot="1" x14ac:dyDescent="0.35">
      <c r="B29" s="98" t="str">
        <f>IFERROR(SMALL($B$34:$B$39,'اختيار المقررات'!AM11),"")</f>
        <v/>
      </c>
      <c r="C29" s="323" t="str">
        <f t="shared" si="16"/>
        <v/>
      </c>
      <c r="D29" s="323"/>
      <c r="E29" s="323"/>
      <c r="F29" s="323"/>
      <c r="G29" s="323"/>
      <c r="H29" s="323"/>
      <c r="I29" s="1"/>
      <c r="J29" s="1"/>
      <c r="K29" s="359" t="s">
        <v>23</v>
      </c>
      <c r="L29" s="360"/>
      <c r="M29" s="360"/>
      <c r="N29" s="365" t="e">
        <f>SUM(N25:Q28)-V25</f>
        <v>#N/A</v>
      </c>
      <c r="O29" s="365"/>
      <c r="P29" s="365"/>
      <c r="Q29" s="365"/>
      <c r="R29" s="167"/>
      <c r="S29" s="372" t="s">
        <v>24</v>
      </c>
      <c r="T29" s="372"/>
      <c r="U29" s="372"/>
      <c r="V29" s="379" t="e">
        <f>IF(N29&lt;10000,N29,IF(V28="نعم",(الإستمارة!T1+الإستمارة!T2)+N25+(N29-(الإستمارة!T1+الإستمارة!T2)-N25)/2,N29))</f>
        <v>#N/A</v>
      </c>
      <c r="W29" s="380"/>
      <c r="X29" s="381"/>
      <c r="Y29" s="372" t="s">
        <v>26</v>
      </c>
      <c r="Z29" s="372"/>
      <c r="AA29" s="372"/>
      <c r="AB29" s="372"/>
      <c r="AC29" s="382" t="e">
        <f>N29-V29</f>
        <v>#N/A</v>
      </c>
      <c r="AD29" s="365"/>
      <c r="AE29" s="365"/>
      <c r="AF29" s="383"/>
      <c r="AG29" t="e">
        <f>SUM(AD25:AF27)</f>
        <v>#N/A</v>
      </c>
      <c r="AL29" s="39" t="e">
        <f>IF(R8&lt;&gt;"",R8,"")</f>
        <v>#N/A</v>
      </c>
      <c r="AM29">
        <v>21</v>
      </c>
      <c r="AU29" s="54">
        <v>24</v>
      </c>
      <c r="AV29" s="54">
        <f t="shared" ref="AV29:AV30" si="18">T11</f>
        <v>330</v>
      </c>
      <c r="AW29" s="63" t="str">
        <f>U11</f>
        <v>الترجمة الاعلامية  (3)</v>
      </c>
      <c r="AX29" s="52">
        <f t="shared" si="17"/>
        <v>0</v>
      </c>
      <c r="AY29" s="52" t="e">
        <f t="shared" si="17"/>
        <v>#N/A</v>
      </c>
      <c r="AZ29"/>
      <c r="BA29"/>
      <c r="BB29" s="54"/>
      <c r="BC29" s="54"/>
    </row>
    <row r="30" spans="1:56" s="33" customFormat="1" ht="17.25" customHeight="1" thickTop="1" thickBot="1" x14ac:dyDescent="0.35">
      <c r="B30" s="98" t="str">
        <f>IFERROR(SMALL($B$34:$B$39,'اختيار المقررات'!AM12),"")</f>
        <v/>
      </c>
      <c r="C30" s="323" t="str">
        <f t="shared" si="16"/>
        <v/>
      </c>
      <c r="D30" s="323"/>
      <c r="E30" s="323"/>
      <c r="F30" s="323"/>
      <c r="G30" s="323"/>
      <c r="H30" s="323"/>
      <c r="I30" s="102"/>
      <c r="J30" s="102"/>
      <c r="K30" s="370" t="s">
        <v>348</v>
      </c>
      <c r="L30" s="370"/>
      <c r="M30" s="370"/>
      <c r="N30" s="370"/>
      <c r="O30" s="370"/>
      <c r="P30" s="370"/>
      <c r="Q30" s="371" t="s">
        <v>223</v>
      </c>
      <c r="R30" s="371"/>
      <c r="S30" s="371"/>
      <c r="T30" s="370" t="s">
        <v>349</v>
      </c>
      <c r="U30" s="370"/>
      <c r="V30" s="370"/>
      <c r="W30" s="370" t="s">
        <v>224</v>
      </c>
      <c r="X30" s="370"/>
      <c r="Y30" s="370" t="s">
        <v>350</v>
      </c>
      <c r="Z30" s="370"/>
      <c r="AA30" s="370"/>
      <c r="AB30" s="370"/>
      <c r="AC30" s="370"/>
      <c r="AD30" s="370"/>
      <c r="AE30" s="103" t="s">
        <v>222</v>
      </c>
      <c r="AF30" s="103"/>
      <c r="AG30" s="102"/>
      <c r="AL30" s="39" t="e">
        <f>IF(R9&lt;&gt;"",R9,"")</f>
        <v>#N/A</v>
      </c>
      <c r="AM30">
        <v>22</v>
      </c>
      <c r="AU30" s="54">
        <v>25</v>
      </c>
      <c r="AV30" s="54">
        <f t="shared" si="18"/>
        <v>340</v>
      </c>
      <c r="AW30" s="63" t="str">
        <f>U12</f>
        <v xml:space="preserve">الاخراج الاذاعي والتلفزيوني </v>
      </c>
      <c r="AX30" s="52">
        <f t="shared" si="17"/>
        <v>0</v>
      </c>
      <c r="AY30" s="52" t="e">
        <f t="shared" si="17"/>
        <v>#N/A</v>
      </c>
      <c r="BB30" s="54"/>
      <c r="BC30" s="54"/>
    </row>
    <row r="31" spans="1:56" s="33" customFormat="1" ht="24.75" customHeight="1" thickTop="1" thickBot="1" x14ac:dyDescent="0.35">
      <c r="B31" s="98" t="str">
        <f>IFERROR(SMALL($B$34:$B$39,'اختيار المقررات'!AM13),"")</f>
        <v/>
      </c>
      <c r="C31" s="323" t="str">
        <f t="shared" si="16"/>
        <v/>
      </c>
      <c r="D31" s="323"/>
      <c r="E31" s="323"/>
      <c r="F31" s="323"/>
      <c r="G31" s="323"/>
      <c r="H31" s="323"/>
      <c r="I31" s="102"/>
      <c r="J31" s="102"/>
      <c r="K31" s="369" t="s">
        <v>521</v>
      </c>
      <c r="L31" s="369"/>
      <c r="M31" s="369"/>
      <c r="N31" s="369"/>
      <c r="O31" s="369"/>
      <c r="P31" s="369"/>
      <c r="Q31" s="369"/>
      <c r="R31" s="369"/>
      <c r="S31" s="369"/>
      <c r="T31" s="369"/>
      <c r="U31" s="369"/>
      <c r="V31" s="369"/>
      <c r="W31" s="369"/>
      <c r="X31" s="369"/>
      <c r="Y31" s="369"/>
      <c r="Z31" s="369"/>
      <c r="AA31" s="369"/>
      <c r="AB31" s="369"/>
      <c r="AC31" s="369"/>
      <c r="AD31" s="369"/>
      <c r="AE31" s="369"/>
      <c r="AF31" s="369"/>
      <c r="AG31" s="369"/>
      <c r="AL31" s="39" t="e">
        <f>IF(R10&lt;&gt;"",R10,"")</f>
        <v>#N/A</v>
      </c>
      <c r="AM31">
        <v>23</v>
      </c>
      <c r="AU31" s="54">
        <v>26</v>
      </c>
      <c r="AV31" s="54">
        <f>AB8</f>
        <v>350</v>
      </c>
      <c r="AW31" s="54" t="str">
        <f>AC8</f>
        <v xml:space="preserve">البرامج التعليمية والثقافية </v>
      </c>
      <c r="AX31" s="52">
        <f t="shared" ref="AX31:AY35" si="19">AF8</f>
        <v>0</v>
      </c>
      <c r="AY31" s="52" t="e">
        <f t="shared" si="19"/>
        <v>#N/A</v>
      </c>
      <c r="BB31" s="54"/>
      <c r="BC31" s="54"/>
    </row>
    <row r="32" spans="1:56" s="33" customFormat="1" ht="16.8" thickTop="1" thickBot="1" x14ac:dyDescent="0.3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L32" s="39" t="e">
        <f>IF(R11&lt;&gt;"",R11,"")</f>
        <v>#N/A</v>
      </c>
      <c r="AM32">
        <v>24</v>
      </c>
      <c r="AU32" s="54">
        <v>27</v>
      </c>
      <c r="AV32" s="54">
        <f t="shared" ref="AV32:AV35" si="20">AB9</f>
        <v>360</v>
      </c>
      <c r="AW32" s="54" t="str">
        <f>AC9</f>
        <v xml:space="preserve">فن الاعلان  </v>
      </c>
      <c r="AX32" s="52">
        <f t="shared" si="19"/>
        <v>0</v>
      </c>
      <c r="AY32" s="52" t="e">
        <f t="shared" si="19"/>
        <v>#N/A</v>
      </c>
      <c r="BB32" s="63"/>
      <c r="BC32" s="63"/>
    </row>
    <row r="33" spans="2:55" s="33" customFormat="1" ht="17.25" customHeight="1" thickTop="1" thickBot="1" x14ac:dyDescent="0.3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L33" s="39" t="e">
        <f>IF(R12&lt;&gt;"",R12,"")</f>
        <v>#N/A</v>
      </c>
      <c r="AM33">
        <v>25</v>
      </c>
      <c r="AU33" s="54">
        <v>28</v>
      </c>
      <c r="AV33" s="54">
        <f t="shared" si="20"/>
        <v>370</v>
      </c>
      <c r="AW33" s="54" t="str">
        <f>AC10</f>
        <v xml:space="preserve">العلاقات العامة في المجال التطبيقي </v>
      </c>
      <c r="AX33" s="52">
        <f t="shared" si="19"/>
        <v>0</v>
      </c>
      <c r="AY33" s="52" t="e">
        <f t="shared" si="19"/>
        <v>#N/A</v>
      </c>
      <c r="BB33" s="54"/>
      <c r="BC33" s="54"/>
    </row>
    <row r="34" spans="2:55" s="33" customFormat="1" ht="16.8" thickTop="1" thickBot="1" x14ac:dyDescent="0.35">
      <c r="B34" s="3" t="e">
        <f>IF(VLOOKUP($E$1,ورقة2!$A$1:$W$4808,18,0)&lt;&gt;"",1,"")</f>
        <v>#N/A</v>
      </c>
      <c r="C34" s="3"/>
      <c r="D34" s="3"/>
      <c r="E34" s="3"/>
      <c r="F34" s="3"/>
      <c r="G34" s="3"/>
      <c r="H34" s="23"/>
      <c r="I34" s="23"/>
      <c r="J34" s="23"/>
      <c r="K34" s="23"/>
      <c r="L34" s="23"/>
      <c r="M34" s="23"/>
      <c r="N34" s="23"/>
      <c r="O34" s="23"/>
      <c r="P34" s="23"/>
      <c r="Q34" s="23"/>
      <c r="R34" s="3"/>
      <c r="S34" s="3"/>
      <c r="T34" s="3"/>
      <c r="U34" s="3"/>
      <c r="V34" s="3"/>
      <c r="W34" s="3"/>
      <c r="X34" s="3"/>
      <c r="Y34" s="3"/>
      <c r="Z34" s="3"/>
      <c r="AA34" s="3"/>
      <c r="AB34" s="3"/>
      <c r="AC34" s="3"/>
      <c r="AD34" s="3"/>
      <c r="AE34" s="3"/>
      <c r="AF34" s="3"/>
      <c r="AG34" s="3"/>
      <c r="AL34" s="39" t="e">
        <f>IF(Z8&lt;&gt;"",Z8,"")</f>
        <v>#N/A</v>
      </c>
      <c r="AM34">
        <v>26</v>
      </c>
      <c r="AU34" s="54">
        <v>29</v>
      </c>
      <c r="AV34" s="54">
        <f t="shared" si="20"/>
        <v>380</v>
      </c>
      <c r="AW34" s="54" t="str">
        <f>AC11</f>
        <v xml:space="preserve">ادارة الصحف واقتصادياتها </v>
      </c>
      <c r="AX34" s="52">
        <f t="shared" si="19"/>
        <v>0</v>
      </c>
      <c r="AY34" s="52" t="e">
        <f t="shared" si="19"/>
        <v>#N/A</v>
      </c>
      <c r="BB34" s="54"/>
      <c r="BC34" s="54"/>
    </row>
    <row r="35" spans="2:55" s="33" customFormat="1" ht="16.8" thickTop="1" thickBot="1" x14ac:dyDescent="0.35">
      <c r="B35" s="3" t="e">
        <f>IF(VLOOKUP($E$1,ورقة2!$A$1:$W$4808,19,0)&lt;&gt;"",2,"")</f>
        <v>#N/A</v>
      </c>
      <c r="C35" s="4"/>
      <c r="D35" s="5"/>
      <c r="E35" s="5"/>
      <c r="F35" s="5"/>
      <c r="G35" s="5"/>
      <c r="H35" s="3"/>
      <c r="I35" s="3"/>
      <c r="J35" s="24"/>
      <c r="K35" s="3"/>
      <c r="L35" s="4"/>
      <c r="M35" s="5"/>
      <c r="N35" s="5"/>
      <c r="O35" s="5"/>
      <c r="P35" s="3"/>
      <c r="Q35" s="3"/>
      <c r="R35" s="3"/>
      <c r="S35" s="3"/>
      <c r="T35" s="3"/>
      <c r="U35" s="3"/>
      <c r="V35" s="3"/>
      <c r="W35" s="3"/>
      <c r="X35" s="3"/>
      <c r="Y35" s="3"/>
      <c r="Z35" s="3"/>
      <c r="AA35" s="3"/>
      <c r="AB35" s="3"/>
      <c r="AC35" s="3"/>
      <c r="AD35" s="3"/>
      <c r="AE35" s="3"/>
      <c r="AF35" s="3"/>
      <c r="AG35" s="3"/>
      <c r="AL35" s="39" t="e">
        <f>IF(Z9&lt;&gt;"",Z9,"")</f>
        <v>#N/A</v>
      </c>
      <c r="AM35">
        <v>27</v>
      </c>
      <c r="AU35" s="54">
        <v>30</v>
      </c>
      <c r="AV35" s="54">
        <f t="shared" si="20"/>
        <v>390</v>
      </c>
      <c r="AW35" s="54" t="str">
        <f>AC12</f>
        <v>مادة اعلامية بلغة اجنبية (3)</v>
      </c>
      <c r="AX35" s="52">
        <f t="shared" si="19"/>
        <v>0</v>
      </c>
      <c r="AY35" s="52" t="e">
        <f t="shared" si="19"/>
        <v>#N/A</v>
      </c>
      <c r="BB35" s="54"/>
      <c r="BC35" s="54"/>
    </row>
    <row r="36" spans="2:55" s="33" customFormat="1" ht="16.8" thickTop="1" thickBot="1" x14ac:dyDescent="0.35">
      <c r="B36" s="3" t="e">
        <f>IF(VLOOKUP($E$1,ورقة2!$A$1:$W$4808,20,0)&lt;&gt;"",3,"")</f>
        <v>#N/A</v>
      </c>
      <c r="C36" s="4"/>
      <c r="D36" s="5"/>
      <c r="E36" s="5"/>
      <c r="F36" s="5"/>
      <c r="G36" s="5"/>
      <c r="H36" s="3"/>
      <c r="I36" s="3"/>
      <c r="J36" s="24"/>
      <c r="K36" s="3"/>
      <c r="L36" s="4"/>
      <c r="M36" s="5"/>
      <c r="N36" s="5"/>
      <c r="O36" s="5"/>
      <c r="P36" s="3"/>
      <c r="Q36" s="3"/>
      <c r="R36" s="3"/>
      <c r="S36" s="3"/>
      <c r="T36" s="3"/>
      <c r="U36" s="3"/>
      <c r="V36" s="3"/>
      <c r="W36" s="3"/>
      <c r="X36" s="3"/>
      <c r="Y36" s="3"/>
      <c r="Z36" s="3"/>
      <c r="AA36" s="3"/>
      <c r="AB36" s="3"/>
      <c r="AC36" s="3"/>
      <c r="AD36" s="3"/>
      <c r="AE36" s="3"/>
      <c r="AF36" s="3"/>
      <c r="AG36" s="3"/>
      <c r="AL36" s="39" t="e">
        <f>IF(Z10&lt;&gt;"",Z10,"")</f>
        <v>#N/A</v>
      </c>
      <c r="AM36">
        <v>28</v>
      </c>
      <c r="AU36" s="54">
        <v>31</v>
      </c>
      <c r="AV36" s="54">
        <f>T15</f>
        <v>400</v>
      </c>
      <c r="AW36" s="54" t="str">
        <f>U15</f>
        <v xml:space="preserve">مادة اعلامية بلغة اجنبية </v>
      </c>
      <c r="AX36" s="53">
        <f t="shared" ref="AX36:AY40" si="21">X15</f>
        <v>0</v>
      </c>
      <c r="AY36" s="53" t="e">
        <f t="shared" si="21"/>
        <v>#N/A</v>
      </c>
      <c r="BB36" s="54"/>
      <c r="BC36" s="54"/>
    </row>
    <row r="37" spans="2:55" s="33" customFormat="1" ht="16.8" thickTop="1" thickBot="1" x14ac:dyDescent="0.35">
      <c r="B37" s="3" t="e">
        <f>IF(VLOOKUP($E$1,ورقة2!$A$1:$W$4808,21,0)&lt;&gt;"",4,"")</f>
        <v>#N/A</v>
      </c>
      <c r="C37" s="4"/>
      <c r="D37" s="5"/>
      <c r="E37" s="5"/>
      <c r="F37" s="5"/>
      <c r="G37" s="5"/>
      <c r="H37" s="3"/>
      <c r="I37" s="3"/>
      <c r="J37" s="24"/>
      <c r="K37" s="3"/>
      <c r="L37" s="4"/>
      <c r="M37" s="5"/>
      <c r="N37" s="5"/>
      <c r="O37" s="5"/>
      <c r="P37" s="3"/>
      <c r="Q37" s="3"/>
      <c r="R37" s="3"/>
      <c r="S37" s="3"/>
      <c r="T37" s="3"/>
      <c r="U37" s="3"/>
      <c r="V37" s="3"/>
      <c r="W37" s="3"/>
      <c r="X37" s="3"/>
      <c r="Y37" s="3"/>
      <c r="Z37" s="3"/>
      <c r="AA37" s="3"/>
      <c r="AB37" s="3"/>
      <c r="AC37" s="3"/>
      <c r="AD37" s="3"/>
      <c r="AE37" s="3"/>
      <c r="AF37" s="3"/>
      <c r="AG37" s="3"/>
      <c r="AL37" s="39" t="e">
        <f>IF(Z11&lt;&gt;"",Z11,"")</f>
        <v>#N/A</v>
      </c>
      <c r="AM37">
        <v>29</v>
      </c>
      <c r="AU37" s="54">
        <v>32</v>
      </c>
      <c r="AV37" s="54">
        <f t="shared" ref="AV37:AV40" si="22">T16</f>
        <v>410</v>
      </c>
      <c r="AW37" s="54" t="str">
        <f>U16</f>
        <v xml:space="preserve">موضوع خاص في الصحافة </v>
      </c>
      <c r="AX37" s="53">
        <f t="shared" si="21"/>
        <v>0</v>
      </c>
      <c r="AY37" s="53" t="e">
        <f t="shared" si="21"/>
        <v>#N/A</v>
      </c>
      <c r="BB37" s="54"/>
      <c r="BC37" s="54"/>
    </row>
    <row r="38" spans="2:55" s="33" customFormat="1" ht="16.8" thickTop="1" thickBot="1" x14ac:dyDescent="0.35">
      <c r="B38" s="3" t="e">
        <f>IF(VLOOKUP($E$1,ورقة2!$A$1:$W$4808,22,0)&lt;&gt;"",5,"")</f>
        <v>#N/A</v>
      </c>
      <c r="C38" s="4"/>
      <c r="D38" s="5"/>
      <c r="E38" s="5"/>
      <c r="F38" s="5"/>
      <c r="G38" s="5"/>
      <c r="H38" s="3"/>
      <c r="I38" s="3"/>
      <c r="J38" s="24"/>
      <c r="K38" s="3"/>
      <c r="L38" s="362"/>
      <c r="M38" s="362"/>
      <c r="O38" s="105"/>
      <c r="P38" s="105"/>
      <c r="Q38" s="105"/>
      <c r="R38" s="105"/>
      <c r="S38" s="106"/>
      <c r="T38" s="107"/>
      <c r="U38" s="107"/>
      <c r="V38" s="107"/>
      <c r="X38" s="105"/>
      <c r="Y38" s="105"/>
      <c r="Z38" s="107"/>
      <c r="AA38" s="107"/>
      <c r="AB38" s="107"/>
      <c r="AC38" s="107"/>
      <c r="AE38" s="105"/>
      <c r="AF38" s="105"/>
      <c r="AG38" s="105"/>
      <c r="AL38" s="39" t="e">
        <f>IF(Z12&lt;&gt;"",Z12,"")</f>
        <v>#N/A</v>
      </c>
      <c r="AM38">
        <v>30</v>
      </c>
      <c r="AU38" s="54">
        <v>33</v>
      </c>
      <c r="AV38" s="54">
        <f t="shared" si="22"/>
        <v>420</v>
      </c>
      <c r="AW38" s="54" t="str">
        <f>U17</f>
        <v xml:space="preserve">الصحافة المتخصصة </v>
      </c>
      <c r="AX38" s="53">
        <f t="shared" si="21"/>
        <v>0</v>
      </c>
      <c r="AY38" s="53" t="e">
        <f t="shared" si="21"/>
        <v>#N/A</v>
      </c>
      <c r="BB38" s="54"/>
      <c r="BC38" s="54"/>
    </row>
    <row r="39" spans="2:55" s="33" customFormat="1" ht="22.2" thickTop="1" thickBot="1" x14ac:dyDescent="0.35">
      <c r="B39" s="3" t="e">
        <f>IF(VLOOKUP($E$1,ورقة2!$A$1:$W$4808,23,0)&lt;&gt;"",6,"")</f>
        <v>#N/A</v>
      </c>
      <c r="C39" s="4"/>
      <c r="D39" s="5"/>
      <c r="E39" s="5"/>
      <c r="F39" s="5"/>
      <c r="G39" s="5"/>
      <c r="H39" s="3"/>
      <c r="I39" s="3"/>
      <c r="J39" s="24"/>
      <c r="K39" s="3"/>
      <c r="L39" s="356"/>
      <c r="M39" s="356"/>
      <c r="O39" s="105"/>
      <c r="P39" s="105"/>
      <c r="Q39" s="105"/>
      <c r="R39" s="105"/>
      <c r="S39" s="106"/>
      <c r="T39" s="107"/>
      <c r="U39" s="107"/>
      <c r="V39" s="107"/>
      <c r="X39" s="108"/>
      <c r="Y39" s="109"/>
      <c r="Z39" s="109"/>
      <c r="AA39" s="109"/>
      <c r="AB39" s="109"/>
      <c r="AC39" s="109"/>
      <c r="AD39" s="109"/>
      <c r="AE39" s="109"/>
      <c r="AF39" s="109"/>
      <c r="AG39" s="109"/>
      <c r="AL39" s="39" t="e">
        <f>IF(R15&lt;&gt;"",R15,"")</f>
        <v>#N/A</v>
      </c>
      <c r="AM39">
        <v>31</v>
      </c>
      <c r="AU39" s="54">
        <v>34</v>
      </c>
      <c r="AV39" s="54">
        <f t="shared" si="22"/>
        <v>430</v>
      </c>
      <c r="AW39" s="54" t="str">
        <f>U18</f>
        <v>الترجمة الاعلامية  (4)</v>
      </c>
      <c r="AX39" s="53">
        <f t="shared" si="21"/>
        <v>0</v>
      </c>
      <c r="AY39" s="53" t="e">
        <f t="shared" si="21"/>
        <v>#N/A</v>
      </c>
      <c r="BB39" s="54"/>
      <c r="BC39" s="54"/>
    </row>
    <row r="40" spans="2:55" s="33" customFormat="1" ht="16.8" thickTop="1" thickBot="1" x14ac:dyDescent="0.35">
      <c r="B40" s="3"/>
      <c r="C40" s="4"/>
      <c r="D40" s="5"/>
      <c r="E40" s="5"/>
      <c r="F40" s="5"/>
      <c r="G40" s="5"/>
      <c r="H40" s="3"/>
      <c r="I40" s="3"/>
      <c r="J40" s="24"/>
      <c r="K40" s="3"/>
      <c r="L40" s="362"/>
      <c r="M40" s="362"/>
      <c r="O40" s="125"/>
      <c r="P40" s="125"/>
      <c r="Q40" s="125"/>
      <c r="R40" s="125"/>
      <c r="S40" s="106"/>
      <c r="T40" s="107"/>
      <c r="U40" s="107"/>
      <c r="V40" s="107"/>
      <c r="X40" s="110"/>
      <c r="Y40" s="110"/>
      <c r="Z40" s="107"/>
      <c r="AA40" s="107"/>
      <c r="AB40" s="107"/>
      <c r="AC40" s="107"/>
      <c r="AE40" s="105"/>
      <c r="AF40" s="105"/>
      <c r="AG40" s="105"/>
      <c r="AL40" s="39" t="e">
        <f>IF(R16&lt;&gt;"",R16,"")</f>
        <v>#N/A</v>
      </c>
      <c r="AM40">
        <v>32</v>
      </c>
      <c r="AU40" s="54">
        <v>35</v>
      </c>
      <c r="AV40" s="54">
        <f t="shared" si="22"/>
        <v>440</v>
      </c>
      <c r="AW40" s="54" t="str">
        <f>U19</f>
        <v xml:space="preserve">الافلام الوثائقية والبرامج التسجيلية </v>
      </c>
      <c r="AX40" s="53">
        <f t="shared" si="21"/>
        <v>0</v>
      </c>
      <c r="AY40" s="53" t="e">
        <f t="shared" si="21"/>
        <v>#N/A</v>
      </c>
      <c r="BB40" s="54"/>
      <c r="BC40" s="54"/>
    </row>
    <row r="41" spans="2:55" s="33" customFormat="1" ht="16.8" thickTop="1" thickBot="1" x14ac:dyDescent="0.35">
      <c r="B41" s="5"/>
      <c r="C41" s="5"/>
      <c r="D41" s="5"/>
      <c r="E41" s="6"/>
      <c r="F41" s="3"/>
      <c r="G41" s="3"/>
      <c r="H41" s="25"/>
      <c r="I41" s="25"/>
      <c r="J41" s="25"/>
      <c r="K41" s="25"/>
      <c r="L41" s="402"/>
      <c r="M41" s="364"/>
      <c r="N41" s="364"/>
      <c r="O41" s="364"/>
      <c r="P41" s="364"/>
      <c r="Q41" s="364"/>
      <c r="U41" s="363"/>
      <c r="V41" s="363"/>
      <c r="W41" s="363"/>
      <c r="Z41" s="364"/>
      <c r="AA41" s="364"/>
      <c r="AB41" s="364"/>
      <c r="AC41" s="364"/>
      <c r="AD41" s="364"/>
      <c r="AE41" s="364"/>
      <c r="AL41" s="39" t="e">
        <f>IF(R17&lt;&gt;"",R17,"")</f>
        <v>#N/A</v>
      </c>
      <c r="AM41">
        <v>33</v>
      </c>
      <c r="AU41" s="54">
        <v>36</v>
      </c>
      <c r="AV41" s="54">
        <f>AB15</f>
        <v>450</v>
      </c>
      <c r="AW41" s="63" t="str">
        <f>AC15</f>
        <v xml:space="preserve">موضوع خاص في الاذاعة </v>
      </c>
      <c r="AX41" s="53">
        <f t="shared" ref="AX41:AY45" si="23">AF15</f>
        <v>0</v>
      </c>
      <c r="AY41" s="53" t="e">
        <f t="shared" si="23"/>
        <v>#N/A</v>
      </c>
      <c r="BB41" s="63"/>
      <c r="BC41" s="63"/>
    </row>
    <row r="42" spans="2:55" s="33" customFormat="1" ht="18.600000000000001" thickTop="1" thickBot="1" x14ac:dyDescent="0.35">
      <c r="B42" s="8"/>
      <c r="C42" s="8"/>
      <c r="D42" s="5"/>
      <c r="E42" s="5"/>
      <c r="F42" s="5"/>
      <c r="G42" s="3"/>
      <c r="H42" s="25"/>
      <c r="I42" s="25"/>
      <c r="J42" s="25"/>
      <c r="K42" s="25"/>
      <c r="L42" s="361"/>
      <c r="M42" s="361"/>
      <c r="N42" s="361"/>
      <c r="O42" s="361"/>
      <c r="P42" s="361"/>
      <c r="Q42" s="361"/>
      <c r="R42" s="364"/>
      <c r="S42" s="364"/>
      <c r="T42" s="364"/>
      <c r="U42" s="361"/>
      <c r="V42" s="361"/>
      <c r="W42" s="361"/>
      <c r="X42" s="361"/>
      <c r="Y42" s="361"/>
      <c r="Z42" s="361"/>
      <c r="AA42" s="361"/>
      <c r="AB42" s="361"/>
      <c r="AC42" s="361"/>
      <c r="AD42" s="361"/>
      <c r="AE42" s="361"/>
      <c r="AF42" s="111"/>
      <c r="AG42" s="111"/>
      <c r="AL42" s="39" t="e">
        <f>IF(R18&lt;&gt;"",R18,"")</f>
        <v>#N/A</v>
      </c>
      <c r="AM42">
        <v>34</v>
      </c>
      <c r="AU42" s="54">
        <v>37</v>
      </c>
      <c r="AV42" s="54">
        <f t="shared" ref="AV42:AV45" si="24">AB16</f>
        <v>460</v>
      </c>
      <c r="AW42" s="63" t="str">
        <f>AC16</f>
        <v xml:space="preserve">الاعلان الاذاعي والتلفزيوني </v>
      </c>
      <c r="AX42" s="53">
        <f t="shared" si="23"/>
        <v>0</v>
      </c>
      <c r="AY42" s="53" t="e">
        <f t="shared" si="23"/>
        <v>#N/A</v>
      </c>
      <c r="BB42" s="63"/>
      <c r="BC42" s="63"/>
    </row>
    <row r="43" spans="2:55" s="33" customFormat="1" ht="18.600000000000001" thickTop="1" thickBot="1" x14ac:dyDescent="0.35">
      <c r="B43" s="9"/>
      <c r="C43" s="9"/>
      <c r="D43" s="9"/>
      <c r="E43" s="9"/>
      <c r="F43" s="9"/>
      <c r="G43" s="10"/>
      <c r="H43" s="8"/>
      <c r="I43" s="8"/>
      <c r="J43" s="8"/>
      <c r="K43" s="8"/>
      <c r="L43" s="5"/>
      <c r="M43" s="5"/>
      <c r="N43" s="26"/>
      <c r="O43" s="26"/>
      <c r="P43" s="26"/>
      <c r="Q43" s="26"/>
      <c r="AL43" s="39" t="e">
        <f>IF(R19&lt;&gt;"",R19,"")</f>
        <v>#N/A</v>
      </c>
      <c r="AM43">
        <v>35</v>
      </c>
      <c r="AU43" s="54">
        <v>38</v>
      </c>
      <c r="AV43" s="54">
        <f t="shared" si="24"/>
        <v>470</v>
      </c>
      <c r="AW43" s="63" t="str">
        <f>AC17</f>
        <v xml:space="preserve">مشروع اصدار جريدة او مجلة </v>
      </c>
      <c r="AX43" s="53">
        <f t="shared" si="23"/>
        <v>0</v>
      </c>
      <c r="AY43" s="53" t="e">
        <f t="shared" si="23"/>
        <v>#N/A</v>
      </c>
      <c r="BB43" s="63"/>
      <c r="BC43" s="63"/>
    </row>
    <row r="44" spans="2:55" s="33" customFormat="1" ht="16.8" thickTop="1" thickBot="1" x14ac:dyDescent="0.35">
      <c r="B44" s="5"/>
      <c r="C44" s="5"/>
      <c r="D44" s="5"/>
      <c r="E44" s="3"/>
      <c r="F44" s="3"/>
      <c r="G44" s="5"/>
      <c r="H44" s="5"/>
      <c r="I44" s="5"/>
      <c r="J44" s="5"/>
      <c r="K44" s="5"/>
      <c r="L44" s="5"/>
      <c r="M44" s="11"/>
      <c r="N44" s="26"/>
      <c r="O44" s="26"/>
      <c r="P44" s="26"/>
      <c r="Q44" s="26"/>
      <c r="AL44" s="39" t="e">
        <f>IF(Z15&lt;&gt;"",Z15,"")</f>
        <v>#N/A</v>
      </c>
      <c r="AM44">
        <v>36</v>
      </c>
      <c r="AU44" s="54">
        <v>39</v>
      </c>
      <c r="AV44" s="54">
        <f t="shared" si="24"/>
        <v>480</v>
      </c>
      <c r="AW44" s="63" t="str">
        <f>AC18</f>
        <v xml:space="preserve">تخطيط الحملات الاعلامية </v>
      </c>
      <c r="AX44" s="53">
        <f t="shared" si="23"/>
        <v>0</v>
      </c>
      <c r="AY44" s="53" t="e">
        <f t="shared" si="23"/>
        <v>#N/A</v>
      </c>
      <c r="BB44" s="63"/>
      <c r="BC44" s="63"/>
    </row>
    <row r="45" spans="2:55" s="33" customFormat="1" ht="19.5" customHeight="1" thickTop="1" thickBot="1" x14ac:dyDescent="0.35">
      <c r="B45" s="8"/>
      <c r="C45" s="33">
        <v>1</v>
      </c>
      <c r="D45" s="33" t="s">
        <v>575</v>
      </c>
      <c r="F45" s="10"/>
      <c r="G45" s="5"/>
      <c r="H45" s="5"/>
      <c r="I45" s="5"/>
      <c r="J45" s="5"/>
      <c r="K45" s="5"/>
      <c r="L45" s="5"/>
      <c r="M45" s="7"/>
      <c r="N45" s="7"/>
      <c r="O45" s="12"/>
      <c r="P45" s="12"/>
      <c r="Q45" s="12"/>
      <c r="AL45" s="39" t="e">
        <f>IF(Z16&lt;&gt;"",Z16,"")</f>
        <v>#N/A</v>
      </c>
      <c r="AM45">
        <v>37</v>
      </c>
      <c r="AU45" s="54">
        <v>40</v>
      </c>
      <c r="AV45" s="54">
        <f t="shared" si="24"/>
        <v>490</v>
      </c>
      <c r="AW45" s="63" t="str">
        <f>AC19</f>
        <v xml:space="preserve">فن العلاقات العامة </v>
      </c>
      <c r="AX45" s="53">
        <f t="shared" si="23"/>
        <v>0</v>
      </c>
      <c r="AY45" s="53" t="e">
        <f t="shared" si="23"/>
        <v>#N/A</v>
      </c>
      <c r="BB45" s="63"/>
      <c r="BC45" s="63"/>
    </row>
    <row r="46" spans="2:55" s="33" customFormat="1" ht="16.8" thickTop="1" thickBot="1" x14ac:dyDescent="0.35">
      <c r="C46" s="33">
        <v>2</v>
      </c>
      <c r="D46" s="33" t="s">
        <v>527</v>
      </c>
      <c r="AL46" s="39" t="e">
        <f>IF(Z17&lt;&gt;"",Z17,"")</f>
        <v>#N/A</v>
      </c>
      <c r="AM46">
        <v>38</v>
      </c>
      <c r="AU46" s="54"/>
      <c r="AX46" s="53"/>
      <c r="AY46" s="53"/>
      <c r="AZ46" s="55"/>
    </row>
    <row r="47" spans="2:55" s="33" customFormat="1" ht="16.8" thickTop="1" thickBot="1" x14ac:dyDescent="0.35">
      <c r="B47" s="27"/>
      <c r="C47" s="33">
        <v>3</v>
      </c>
      <c r="D47" s="33" t="s">
        <v>576</v>
      </c>
      <c r="F47" s="27"/>
      <c r="G47" s="27"/>
      <c r="H47" s="27"/>
      <c r="I47" s="27"/>
      <c r="J47" s="27"/>
      <c r="K47" s="27"/>
      <c r="L47" s="27"/>
      <c r="M47" s="27"/>
      <c r="N47" s="27"/>
      <c r="O47" s="27"/>
      <c r="P47" s="27"/>
      <c r="Q47" s="27"/>
      <c r="AL47" s="39" t="e">
        <f>IF(Z18&lt;&gt;"",Z18,"")</f>
        <v>#N/A</v>
      </c>
      <c r="AM47">
        <v>39</v>
      </c>
      <c r="AU47" s="54"/>
      <c r="AV47" s="54"/>
      <c r="AW47" s="56"/>
      <c r="AX47" s="53"/>
      <c r="AY47" s="53"/>
      <c r="AZ47" s="55"/>
    </row>
    <row r="48" spans="2:55" s="33" customFormat="1" ht="16.8" thickTop="1" thickBot="1" x14ac:dyDescent="0.35">
      <c r="B48" s="27"/>
      <c r="C48" s="33">
        <v>4</v>
      </c>
      <c r="D48" s="33" t="s">
        <v>584</v>
      </c>
      <c r="F48" s="27"/>
      <c r="G48" s="27"/>
      <c r="H48" s="27"/>
      <c r="I48" s="27"/>
      <c r="J48" s="27"/>
      <c r="K48" s="27"/>
      <c r="L48" s="27"/>
      <c r="M48" s="27"/>
      <c r="N48" s="27"/>
      <c r="O48" s="27"/>
      <c r="P48" s="27"/>
      <c r="Q48" s="27"/>
      <c r="AL48" s="39" t="e">
        <f>IF(Z19&lt;&gt;"",Z19,"")</f>
        <v>#N/A</v>
      </c>
      <c r="AM48">
        <v>40</v>
      </c>
      <c r="AU48" s="54"/>
      <c r="AV48" s="54"/>
      <c r="AW48" s="56"/>
      <c r="AX48" s="53"/>
      <c r="AY48" s="53"/>
      <c r="AZ48" s="55"/>
    </row>
    <row r="49" spans="2:54" s="33" customFormat="1" ht="18.600000000000001" thickTop="1" thickBot="1" x14ac:dyDescent="0.35">
      <c r="B49" s="13"/>
      <c r="C49" s="33">
        <v>5</v>
      </c>
      <c r="D49" s="33" t="s">
        <v>577</v>
      </c>
      <c r="F49" s="13"/>
      <c r="G49" s="13"/>
      <c r="H49" s="14"/>
      <c r="I49" s="14"/>
      <c r="J49" s="14"/>
      <c r="K49" s="8"/>
      <c r="L49" s="8"/>
      <c r="M49" s="14"/>
      <c r="N49" s="14"/>
      <c r="O49" s="13"/>
      <c r="P49" s="13"/>
      <c r="Q49" s="13"/>
      <c r="AL49" s="39"/>
      <c r="AM49"/>
      <c r="AU49" s="54"/>
      <c r="AV49" s="54"/>
      <c r="AW49" s="56"/>
      <c r="AX49" s="53"/>
      <c r="AY49" s="53"/>
      <c r="AZ49" s="55"/>
    </row>
    <row r="50" spans="2:54" s="33" customFormat="1" ht="16.8" thickTop="1" thickBot="1" x14ac:dyDescent="0.35">
      <c r="B50" s="14"/>
      <c r="C50" s="33">
        <v>6</v>
      </c>
      <c r="D50" s="33" t="s">
        <v>4266</v>
      </c>
      <c r="E50" s="14"/>
      <c r="F50" s="14"/>
      <c r="G50" s="14"/>
      <c r="H50" s="3"/>
      <c r="I50" s="3"/>
      <c r="J50" s="3"/>
      <c r="K50" s="3"/>
      <c r="L50" s="3"/>
      <c r="M50" s="3"/>
      <c r="N50" s="3"/>
      <c r="O50" s="14"/>
      <c r="P50" s="14"/>
      <c r="Q50" s="14"/>
      <c r="AL50" s="39"/>
      <c r="AM50"/>
      <c r="AU50" s="54"/>
      <c r="AV50" s="54"/>
      <c r="AW50" s="56"/>
      <c r="AX50" s="53"/>
      <c r="AY50" s="53"/>
      <c r="AZ50" s="55"/>
    </row>
    <row r="51" spans="2:54" s="33" customFormat="1" ht="21.75" customHeight="1" thickTop="1" x14ac:dyDescent="0.6">
      <c r="B51" s="28"/>
      <c r="C51" s="28"/>
      <c r="D51" s="28"/>
      <c r="E51" s="28"/>
      <c r="F51" s="28"/>
      <c r="G51" s="28"/>
      <c r="H51" s="28"/>
      <c r="I51" s="28"/>
      <c r="J51" s="28"/>
      <c r="K51" s="28"/>
      <c r="L51" s="28"/>
      <c r="M51" s="28"/>
      <c r="N51" s="28"/>
      <c r="O51" s="28"/>
      <c r="P51" s="28"/>
      <c r="Q51" s="28"/>
      <c r="AM51"/>
      <c r="AU51" s="54"/>
      <c r="AV51" s="54"/>
      <c r="AW51" s="56"/>
      <c r="AX51" s="53"/>
      <c r="AY51" s="53"/>
      <c r="AZ51" s="55"/>
    </row>
    <row r="52" spans="2:54" s="33" customFormat="1" ht="21.6" thickBot="1" x14ac:dyDescent="0.35">
      <c r="B52" s="15"/>
      <c r="C52" s="15"/>
      <c r="D52" s="15"/>
      <c r="E52" s="15"/>
      <c r="F52" s="15"/>
      <c r="G52" s="15"/>
      <c r="H52" s="15"/>
      <c r="I52" s="15"/>
      <c r="J52" s="15"/>
      <c r="K52" s="15"/>
      <c r="L52" s="15"/>
      <c r="M52" s="15"/>
      <c r="N52" s="8"/>
      <c r="O52" s="8"/>
      <c r="P52" s="8"/>
      <c r="Q52" s="8"/>
      <c r="AL52" s="39"/>
      <c r="AM52"/>
      <c r="AU52" s="54"/>
      <c r="AV52" s="54"/>
      <c r="AW52" s="56"/>
      <c r="AX52" s="53"/>
      <c r="AY52" s="53"/>
      <c r="AZ52" s="55"/>
    </row>
    <row r="53" spans="2:54" s="33" customFormat="1" ht="22.2" thickTop="1" thickBot="1" x14ac:dyDescent="0.35">
      <c r="B53" s="16"/>
      <c r="C53" s="16"/>
      <c r="D53" s="16"/>
      <c r="E53" s="15"/>
      <c r="F53" s="16"/>
      <c r="G53" s="16"/>
      <c r="H53" s="16"/>
      <c r="I53" s="16"/>
      <c r="J53" s="16"/>
      <c r="K53" s="16"/>
      <c r="L53" s="16"/>
      <c r="M53" s="16"/>
      <c r="N53" s="9"/>
      <c r="O53" s="9"/>
      <c r="P53" s="9"/>
      <c r="Q53" s="9"/>
      <c r="AL53" s="39"/>
      <c r="AM53"/>
      <c r="AU53" s="54"/>
      <c r="AV53" s="54"/>
      <c r="AW53" s="56"/>
      <c r="AX53" s="53"/>
      <c r="AY53" s="53"/>
      <c r="AZ53" s="55"/>
    </row>
    <row r="54" spans="2:54" s="33" customFormat="1" ht="22.2" thickTop="1" thickBot="1" x14ac:dyDescent="0.45">
      <c r="B54" s="17"/>
      <c r="C54" s="21"/>
      <c r="D54" s="21"/>
      <c r="E54" s="21"/>
      <c r="F54" s="21"/>
      <c r="G54" s="21"/>
      <c r="H54" s="21"/>
      <c r="I54" s="17"/>
      <c r="J54" s="17"/>
      <c r="K54" s="18"/>
      <c r="L54" s="19"/>
      <c r="M54" s="19"/>
      <c r="N54" s="20"/>
      <c r="O54" s="20"/>
      <c r="P54" s="20"/>
      <c r="Q54" s="20"/>
      <c r="AL54" s="39"/>
      <c r="AM54"/>
      <c r="AU54" s="54"/>
      <c r="AV54" s="53"/>
      <c r="AW54" s="57"/>
      <c r="AX54" s="53"/>
      <c r="AY54" s="53"/>
      <c r="AZ54" s="53"/>
      <c r="BA54" s="53"/>
      <c r="BB54" s="53"/>
    </row>
    <row r="55" spans="2:54" s="33" customFormat="1" ht="22.2" thickTop="1" thickBot="1" x14ac:dyDescent="0.45">
      <c r="B55" s="18"/>
      <c r="C55" s="18"/>
      <c r="D55" s="18"/>
      <c r="E55" s="18"/>
      <c r="F55" s="18"/>
      <c r="G55" s="18"/>
      <c r="H55" s="21"/>
      <c r="I55" s="21"/>
      <c r="J55" s="21"/>
      <c r="K55" s="21"/>
      <c r="L55" s="21"/>
      <c r="M55" s="21"/>
      <c r="N55" s="3"/>
      <c r="O55" s="22"/>
      <c r="P55" s="22"/>
      <c r="Q55" s="22"/>
      <c r="AL55" s="39"/>
      <c r="AM55"/>
      <c r="AU55" s="53"/>
      <c r="AV55" s="53"/>
      <c r="AW55" s="57"/>
      <c r="AX55" s="53"/>
      <c r="AY55" s="53"/>
      <c r="AZ55" s="53"/>
      <c r="BA55" s="53"/>
      <c r="BB55" s="53"/>
    </row>
    <row r="56" spans="2:54" ht="22.2" thickTop="1" thickBot="1" x14ac:dyDescent="0.45">
      <c r="B56" s="21"/>
      <c r="C56" s="21"/>
      <c r="D56" s="21"/>
      <c r="E56" s="21"/>
      <c r="F56" s="21"/>
      <c r="G56" s="21"/>
      <c r="H56" s="21"/>
      <c r="I56" s="21"/>
      <c r="J56" s="2"/>
      <c r="K56" s="2"/>
      <c r="L56" s="2"/>
      <c r="M56" s="2"/>
      <c r="N56" s="1"/>
      <c r="O56" s="1"/>
      <c r="P56" s="1"/>
      <c r="Q56" s="1"/>
      <c r="AL56" s="39"/>
    </row>
    <row r="57" spans="2:54" ht="14.25" customHeight="1" thickTop="1" x14ac:dyDescent="0.3">
      <c r="B57" s="33"/>
      <c r="C57" s="33"/>
      <c r="D57" s="33"/>
      <c r="E57" s="33"/>
      <c r="F57" s="33"/>
      <c r="G57" s="33"/>
      <c r="H57" s="33"/>
      <c r="I57" s="33"/>
    </row>
  </sheetData>
  <sheetProtection algorithmName="SHA-512" hashValue="YulVgULQNxE6SgaufpfUtP4X4muYtfhA04HBE+4SRsJSlFR3H27qQ+YNrnFiNgeaARXSYaMfOdbDrF0S8yQA4Q==" saltValue="eNl2t9GPYDToXpArgPj1/Q==" spinCount="100000" sheet="1" selectLockedCells="1"/>
  <mergeCells count="150">
    <mergeCell ref="N25:Q25"/>
    <mergeCell ref="C28:H28"/>
    <mergeCell ref="U42:W42"/>
    <mergeCell ref="X42:Y42"/>
    <mergeCell ref="AD26:AF26"/>
    <mergeCell ref="K31:AG31"/>
    <mergeCell ref="K30:P30"/>
    <mergeCell ref="Q30:S30"/>
    <mergeCell ref="T30:V30"/>
    <mergeCell ref="W30:X30"/>
    <mergeCell ref="Y30:AD30"/>
    <mergeCell ref="AD27:AF27"/>
    <mergeCell ref="S28:U28"/>
    <mergeCell ref="V28:X28"/>
    <mergeCell ref="Y28:AF28"/>
    <mergeCell ref="S29:U29"/>
    <mergeCell ref="V29:X29"/>
    <mergeCell ref="Y29:AB29"/>
    <mergeCell ref="AC29:AF29"/>
    <mergeCell ref="V25:X27"/>
    <mergeCell ref="S25:U27"/>
    <mergeCell ref="L41:Q41"/>
    <mergeCell ref="AD25:AF25"/>
    <mergeCell ref="N26:Q26"/>
    <mergeCell ref="K25:M25"/>
    <mergeCell ref="AC19:AE19"/>
    <mergeCell ref="C26:H26"/>
    <mergeCell ref="L39:M39"/>
    <mergeCell ref="Y25:AC25"/>
    <mergeCell ref="Y27:AC27"/>
    <mergeCell ref="K27:M27"/>
    <mergeCell ref="K28:M28"/>
    <mergeCell ref="Z42:AE42"/>
    <mergeCell ref="L40:M40"/>
    <mergeCell ref="L38:M38"/>
    <mergeCell ref="K26:M26"/>
    <mergeCell ref="U41:W41"/>
    <mergeCell ref="Z41:AE41"/>
    <mergeCell ref="Y26:AC26"/>
    <mergeCell ref="C30:H30"/>
    <mergeCell ref="K29:M29"/>
    <mergeCell ref="L42:Q42"/>
    <mergeCell ref="R42:T42"/>
    <mergeCell ref="C29:H29"/>
    <mergeCell ref="C31:H31"/>
    <mergeCell ref="N27:Q27"/>
    <mergeCell ref="N28:Q28"/>
    <mergeCell ref="N29:Q29"/>
    <mergeCell ref="C27:H27"/>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U18:W18"/>
    <mergeCell ref="U15:W15"/>
    <mergeCell ref="AC15:AE15"/>
    <mergeCell ref="U19:W19"/>
    <mergeCell ref="D10:G10"/>
    <mergeCell ref="M12:O12"/>
    <mergeCell ref="D17:G17"/>
    <mergeCell ref="M17:O17"/>
    <mergeCell ref="D16:G16"/>
    <mergeCell ref="U5:V5"/>
    <mergeCell ref="X5:Z5"/>
    <mergeCell ref="M15:O15"/>
    <mergeCell ref="M16:O16"/>
    <mergeCell ref="B14:Q14"/>
    <mergeCell ref="D11:G11"/>
    <mergeCell ref="D12:G12"/>
    <mergeCell ref="M11:O11"/>
    <mergeCell ref="M19:O19"/>
    <mergeCell ref="D18:G18"/>
    <mergeCell ref="D15:G15"/>
    <mergeCell ref="M18:O18"/>
    <mergeCell ref="C25:H25"/>
    <mergeCell ref="D19:G19"/>
    <mergeCell ref="M8:O8"/>
    <mergeCell ref="M9:O9"/>
    <mergeCell ref="O3:P3"/>
    <mergeCell ref="M10:O10"/>
    <mergeCell ref="H3:J3"/>
    <mergeCell ref="L3:N3"/>
    <mergeCell ref="D8:G8"/>
    <mergeCell ref="D9:G9"/>
    <mergeCell ref="B6:Q6"/>
    <mergeCell ref="B7:I7"/>
    <mergeCell ref="L7:Q7"/>
    <mergeCell ref="F5:N5"/>
    <mergeCell ref="O5:P5"/>
    <mergeCell ref="Q5:T5"/>
    <mergeCell ref="T7:Y7"/>
    <mergeCell ref="C4:D4"/>
    <mergeCell ref="E4:G4"/>
    <mergeCell ref="H4:J4"/>
    <mergeCell ref="T6:AG6"/>
    <mergeCell ref="AC9:AE9"/>
    <mergeCell ref="U8:W8"/>
    <mergeCell ref="AC8:AE8"/>
    <mergeCell ref="E1:G1"/>
    <mergeCell ref="AB7:AG7"/>
    <mergeCell ref="AB4:AC4"/>
    <mergeCell ref="AB5:AC5"/>
    <mergeCell ref="AE3:AG3"/>
    <mergeCell ref="L4:N4"/>
    <mergeCell ref="O4:P4"/>
    <mergeCell ref="Q4:T4"/>
    <mergeCell ref="U4:V4"/>
    <mergeCell ref="C5:E5"/>
    <mergeCell ref="AE2:AG2"/>
    <mergeCell ref="H2:J2"/>
    <mergeCell ref="C1:D1"/>
    <mergeCell ref="B3:D3"/>
    <mergeCell ref="E3:G3"/>
    <mergeCell ref="C2:D2"/>
    <mergeCell ref="E2:G2"/>
    <mergeCell ref="Q3:T3"/>
    <mergeCell ref="U3:V3"/>
    <mergeCell ref="L2:N2"/>
    <mergeCell ref="AH1:AI1"/>
    <mergeCell ref="X2:Z2"/>
    <mergeCell ref="AB2:AC2"/>
    <mergeCell ref="AH2:AI2"/>
    <mergeCell ref="X3:Z3"/>
    <mergeCell ref="AH3:AI3"/>
    <mergeCell ref="X4:Z4"/>
    <mergeCell ref="AE4:AI4"/>
    <mergeCell ref="H1:J1"/>
    <mergeCell ref="L1:N1"/>
    <mergeCell ref="U1:V1"/>
    <mergeCell ref="AE1:AG1"/>
    <mergeCell ref="AB1:AC1"/>
    <mergeCell ref="U2:V2"/>
    <mergeCell ref="Q1:T1"/>
    <mergeCell ref="O2:P2"/>
    <mergeCell ref="O1:P1"/>
    <mergeCell ref="Q2:T2"/>
    <mergeCell ref="AB3:AC3"/>
    <mergeCell ref="X1:Z1"/>
  </mergeCells>
  <conditionalFormatting sqref="B6:Q6">
    <cfRule type="expression" dxfId="64" priority="10">
      <formula>$E$2="مستنفذ"</formula>
    </cfRule>
  </conditionalFormatting>
  <conditionalFormatting sqref="S6:AG7 B7:Q7 B8:B12 B15:B19 S8:S12 S15:S19 S13:AG14 B13:Q14 H8:K12 P8:Q12 X8:AA12 X15:AA19 P15:Q19 H15:K19 AF8:AG12 AF15:AG19">
    <cfRule type="expression" dxfId="63" priority="9">
      <formula>$E$2="مستنفذ"</formula>
    </cfRule>
  </conditionalFormatting>
  <conditionalFormatting sqref="G20:I20">
    <cfRule type="expression" dxfId="62" priority="8">
      <formula>$E$2="مستنفذ"</formula>
    </cfRule>
  </conditionalFormatting>
  <conditionalFormatting sqref="O20:Q20">
    <cfRule type="expression" dxfId="61" priority="7">
      <formula>$E$2="مستنفذ"</formula>
    </cfRule>
  </conditionalFormatting>
  <conditionalFormatting sqref="W20:Y20">
    <cfRule type="expression" dxfId="60" priority="6">
      <formula>$E$2="مستنفذ"</formula>
    </cfRule>
  </conditionalFormatting>
  <conditionalFormatting sqref="AE20:AG20">
    <cfRule type="expression" dxfId="59" priority="5">
      <formula>$E$2="مستنفذ"</formula>
    </cfRule>
  </conditionalFormatting>
  <conditionalFormatting sqref="F20">
    <cfRule type="expression" dxfId="58" priority="4">
      <formula>$E$2="مستنفذ"</formula>
    </cfRule>
  </conditionalFormatting>
  <conditionalFormatting sqref="N20">
    <cfRule type="expression" dxfId="57" priority="3">
      <formula>$E$2="مستنفذ"</formula>
    </cfRule>
  </conditionalFormatting>
  <conditionalFormatting sqref="V20">
    <cfRule type="expression" dxfId="56" priority="2">
      <formula>$E$2="مستنفذ"</formula>
    </cfRule>
  </conditionalFormatting>
  <conditionalFormatting sqref="AD20">
    <cfRule type="expression" dxfId="55" priority="1">
      <formula>$E$2="مستنفذ"</formula>
    </cfRule>
  </conditionalFormatting>
  <dataValidations count="3">
    <dataValidation type="list" allowBlank="1" showInputMessage="1" showErrorMessage="1" sqref="V28" xr:uid="{00000000-0002-0000-0200-000000000000}">
      <formula1>$BC$4:$BC$5</formula1>
    </dataValidation>
    <dataValidation type="list" allowBlank="1" showInputMessage="1" showErrorMessage="1" sqref="F5:N5" xr:uid="{9E97E455-535C-4A7B-8F12-5E874674A7EE}">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2 P8:P12 X8:X12 H15:H19 AF8:AF12 X15:X19 P15:P19 AF15:AF19" xr:uid="{6E7F3243-F8BA-44F2-BA1D-9310F5BC292A}">
      <formula1>AND($AK$2=0,$AG$29&lt;=14,H8=1)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zoomScale="90" zoomScaleNormal="90" workbookViewId="0">
      <selection activeCell="F38" sqref="F38:G38"/>
    </sheetView>
  </sheetViews>
  <sheetFormatPr defaultColWidth="9" defaultRowHeight="13.2" x14ac:dyDescent="0.25"/>
  <cols>
    <col min="1" max="1" width="2.44140625" style="138" customWidth="1"/>
    <col min="2" max="2" width="5.109375" style="138" customWidth="1"/>
    <col min="3" max="3" width="5.77734375" style="138" bestFit="1" customWidth="1"/>
    <col min="4" max="4" width="4.109375" style="138" customWidth="1"/>
    <col min="5" max="5" width="8" style="138" customWidth="1"/>
    <col min="6" max="6" width="7.109375" style="138" customWidth="1"/>
    <col min="7" max="7" width="4.6640625" style="138" customWidth="1"/>
    <col min="8" max="8" width="5.44140625" style="138" customWidth="1"/>
    <col min="9" max="9" width="5.21875" style="138" customWidth="1"/>
    <col min="10" max="10" width="9.88671875" style="138" bestFit="1" customWidth="1"/>
    <col min="11" max="11" width="5.88671875" style="138" customWidth="1"/>
    <col min="12" max="12" width="3.44140625" style="138" customWidth="1"/>
    <col min="13" max="13" width="7.109375" style="138" customWidth="1"/>
    <col min="14" max="14" width="8.44140625" style="138" customWidth="1"/>
    <col min="15" max="15" width="7.109375" style="138" customWidth="1"/>
    <col min="16" max="16" width="5.21875" style="138" customWidth="1"/>
    <col min="17" max="18" width="4.6640625" style="138" customWidth="1"/>
    <col min="19" max="19" width="9" style="138" customWidth="1"/>
    <col min="20" max="20" width="6.6640625" style="138" hidden="1" customWidth="1"/>
    <col min="21" max="21" width="8.21875" style="138" hidden="1" customWidth="1"/>
    <col min="22" max="22" width="3.33203125" style="138" hidden="1" customWidth="1"/>
    <col min="23" max="23" width="8.88671875" style="138" hidden="1" customWidth="1"/>
    <col min="24" max="24" width="3.33203125" style="138" hidden="1" customWidth="1"/>
    <col min="25" max="25" width="5.77734375" style="138" hidden="1" customWidth="1"/>
    <col min="26" max="28" width="8.88671875" style="138" hidden="1" customWidth="1"/>
    <col min="29" max="35" width="12.21875" style="138" customWidth="1"/>
    <col min="36" max="41" width="8.88671875" style="138" customWidth="1"/>
    <col min="42" max="42" width="57.109375" style="138" bestFit="1" customWidth="1"/>
    <col min="43" max="16383" width="9" style="138" customWidth="1"/>
    <col min="16384" max="16384" width="9" style="138"/>
  </cols>
  <sheetData>
    <row r="1" spans="2:42" ht="14.4" thickTop="1" thickBot="1" x14ac:dyDescent="0.3">
      <c r="B1" s="466">
        <f ca="1">NOW()</f>
        <v>44777.456699537041</v>
      </c>
      <c r="C1" s="466"/>
      <c r="D1" s="466"/>
      <c r="E1" s="466"/>
      <c r="F1" s="475" t="s">
        <v>4263</v>
      </c>
      <c r="G1" s="475"/>
      <c r="H1" s="475"/>
      <c r="I1" s="475"/>
      <c r="J1" s="475"/>
      <c r="K1" s="475"/>
      <c r="L1" s="475"/>
      <c r="M1" s="475"/>
      <c r="N1" s="475"/>
      <c r="O1" s="475"/>
      <c r="P1" s="475"/>
      <c r="Q1" s="475"/>
      <c r="R1" s="475"/>
      <c r="T1" s="139"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40"/>
      <c r="AD1" s="456" t="str">
        <f>IF(AJ1&gt;0,"يجب عليك ادخال البيانات المطلوبة أدناه بالمعلومات الصحيحة في صفحة إدخال البيانات لتتمكن من طباعة استمارة المقررات بشكل صحيح","")</f>
        <v/>
      </c>
      <c r="AE1" s="457"/>
      <c r="AF1" s="457"/>
      <c r="AG1" s="457"/>
      <c r="AH1" s="458"/>
      <c r="AI1" s="140"/>
      <c r="AJ1" s="169">
        <f>COUNT(AA3:AA21)</f>
        <v>0</v>
      </c>
      <c r="AP1" s="142" t="s">
        <v>226</v>
      </c>
    </row>
    <row r="2" spans="2:42" ht="17.25" customHeight="1" thickTop="1" thickBot="1" x14ac:dyDescent="0.3">
      <c r="B2" s="467" t="s">
        <v>617</v>
      </c>
      <c r="C2" s="468"/>
      <c r="D2" s="469">
        <f>'اختيار المقررات'!E1</f>
        <v>0</v>
      </c>
      <c r="E2" s="469"/>
      <c r="F2" s="470" t="s">
        <v>3</v>
      </c>
      <c r="G2" s="470"/>
      <c r="H2" s="471" t="str">
        <f>'اختيار المقررات'!L1</f>
        <v/>
      </c>
      <c r="I2" s="471"/>
      <c r="J2" s="471"/>
      <c r="K2" s="470" t="s">
        <v>4</v>
      </c>
      <c r="L2" s="470"/>
      <c r="M2" s="472" t="str">
        <f>'اختيار المقررات'!Q1</f>
        <v/>
      </c>
      <c r="N2" s="472"/>
      <c r="O2" s="162" t="s">
        <v>5</v>
      </c>
      <c r="P2" s="472" t="str">
        <f>'اختيار المقررات'!W1</f>
        <v/>
      </c>
      <c r="Q2" s="472"/>
      <c r="R2" s="476"/>
      <c r="T2" s="139"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40"/>
      <c r="AD2" s="459"/>
      <c r="AE2" s="460"/>
      <c r="AF2" s="460"/>
      <c r="AG2" s="460"/>
      <c r="AH2" s="461"/>
      <c r="AI2" s="143" t="s">
        <v>4262</v>
      </c>
      <c r="AP2" s="144" t="s">
        <v>227</v>
      </c>
    </row>
    <row r="3" spans="2:42" ht="18.75" customHeight="1" thickTop="1" thickBot="1" x14ac:dyDescent="0.3">
      <c r="B3" s="473" t="s">
        <v>618</v>
      </c>
      <c r="C3" s="474"/>
      <c r="D3" s="464" t="e">
        <f>'اختيار المقررات'!E2</f>
        <v>#N/A</v>
      </c>
      <c r="E3" s="464"/>
      <c r="F3" s="462" t="e">
        <f>'اختيار المقررات'!Q2</f>
        <v>#N/A</v>
      </c>
      <c r="G3" s="462"/>
      <c r="H3" s="477" t="s">
        <v>354</v>
      </c>
      <c r="I3" s="477"/>
      <c r="J3" s="462" t="e">
        <f>'اختيار المقررات'!W2</f>
        <v>#N/A</v>
      </c>
      <c r="K3" s="462"/>
      <c r="L3" s="462"/>
      <c r="M3" s="164" t="s">
        <v>355</v>
      </c>
      <c r="N3" s="464" t="e">
        <f>'اختيار المقررات'!AB2</f>
        <v>#N/A</v>
      </c>
      <c r="O3" s="464"/>
      <c r="P3" s="464"/>
      <c r="Q3" s="489" t="s">
        <v>356</v>
      </c>
      <c r="R3" s="490"/>
      <c r="X3" s="138">
        <v>1</v>
      </c>
      <c r="Y3" s="138">
        <f>IF(Z3&lt;&gt;"",X3,"")</f>
        <v>1</v>
      </c>
      <c r="Z3" s="138" t="str">
        <f>IF(LEN(M2)&lt;2,K2,"")</f>
        <v>اسم الاب:</v>
      </c>
      <c r="AA3" s="138" t="str">
        <f>IFERROR(SMALL($Y$3:$Y$22,X3),"")</f>
        <v/>
      </c>
      <c r="AC3" s="141"/>
      <c r="AD3" s="141"/>
      <c r="AE3" s="427" t="str">
        <f>IFERROR(VLOOKUP(AA3,$X$3:$Z$22,3,0),"")</f>
        <v/>
      </c>
      <c r="AF3" s="427"/>
      <c r="AG3" s="427"/>
      <c r="AH3" s="141"/>
      <c r="AI3" s="141"/>
      <c r="AP3" s="144" t="s">
        <v>45</v>
      </c>
    </row>
    <row r="4" spans="2:42" ht="14.4" thickTop="1" thickBot="1" x14ac:dyDescent="0.3">
      <c r="B4" s="473" t="s">
        <v>619</v>
      </c>
      <c r="C4" s="474"/>
      <c r="D4" s="462" t="str">
        <f>'اختيار المقررات'!E3</f>
        <v/>
      </c>
      <c r="E4" s="462"/>
      <c r="F4" s="463" t="s">
        <v>620</v>
      </c>
      <c r="G4" s="463"/>
      <c r="H4" s="465" t="str">
        <f>'اختيار المقررات'!AB1</f>
        <v/>
      </c>
      <c r="I4" s="465"/>
      <c r="J4" s="165" t="s">
        <v>621</v>
      </c>
      <c r="K4" s="462" t="str">
        <f>'اختيار المقررات'!AE1</f>
        <v/>
      </c>
      <c r="L4" s="462"/>
      <c r="M4" s="462"/>
      <c r="N4" s="464" t="e">
        <f>'اختيار المقررات'!L2</f>
        <v>#N/A</v>
      </c>
      <c r="O4" s="464"/>
      <c r="P4" s="464"/>
      <c r="Q4" s="477" t="s">
        <v>353</v>
      </c>
      <c r="R4" s="491"/>
      <c r="X4" s="138">
        <v>2</v>
      </c>
      <c r="Y4" s="138">
        <f t="shared" ref="Y4:Y22" si="0">IF(Z4&lt;&gt;"",X4,"")</f>
        <v>2</v>
      </c>
      <c r="Z4" s="138" t="str">
        <f>IF(LEN(P2)&lt;2,O2,"")</f>
        <v>اسم الام:</v>
      </c>
      <c r="AA4" s="138" t="str">
        <f t="shared" ref="AA4:AA21" si="1">IFERROR(SMALL($Y$3:$Y$22,X4),"")</f>
        <v/>
      </c>
      <c r="AC4" s="141"/>
      <c r="AD4" s="141"/>
      <c r="AE4" s="427" t="str">
        <f t="shared" ref="AE4:AE22" si="2">IFERROR(VLOOKUP(AA4,$X$3:$Z$22,3,0),"")</f>
        <v/>
      </c>
      <c r="AF4" s="427"/>
      <c r="AG4" s="427"/>
      <c r="AH4" s="141"/>
      <c r="AI4" s="141"/>
      <c r="AP4" s="145" t="s">
        <v>58</v>
      </c>
    </row>
    <row r="5" spans="2:42" ht="15.75" customHeight="1" thickTop="1" thickBot="1" x14ac:dyDescent="0.3">
      <c r="B5" s="473" t="s">
        <v>622</v>
      </c>
      <c r="C5" s="474"/>
      <c r="D5" s="462" t="str">
        <f>'اختيار المقررات'!L3</f>
        <v/>
      </c>
      <c r="E5" s="462"/>
      <c r="F5" s="474" t="s">
        <v>623</v>
      </c>
      <c r="G5" s="474"/>
      <c r="H5" s="464">
        <f>'اختيار المقررات'!Q3</f>
        <v>0</v>
      </c>
      <c r="I5" s="464"/>
      <c r="J5" s="165" t="s">
        <v>624</v>
      </c>
      <c r="K5" s="464" t="str">
        <f>'اختيار المقررات'!AB3</f>
        <v>غير سوري</v>
      </c>
      <c r="L5" s="464"/>
      <c r="M5" s="464"/>
      <c r="N5" s="474" t="s">
        <v>625</v>
      </c>
      <c r="O5" s="474"/>
      <c r="P5" s="462" t="str">
        <f>'اختيار المقررات'!W3</f>
        <v>غير سوري</v>
      </c>
      <c r="Q5" s="462"/>
      <c r="R5" s="480"/>
      <c r="X5" s="138">
        <v>3</v>
      </c>
      <c r="Y5" s="138" t="e">
        <f t="shared" si="0"/>
        <v>#N/A</v>
      </c>
      <c r="Z5" s="138" t="e">
        <f>IF(LEN(N3)&lt;2,Q3,"")</f>
        <v>#N/A</v>
      </c>
      <c r="AA5" s="138" t="str">
        <f t="shared" si="1"/>
        <v/>
      </c>
      <c r="AC5" s="141"/>
      <c r="AD5" s="141"/>
      <c r="AE5" s="427" t="str">
        <f t="shared" si="2"/>
        <v/>
      </c>
      <c r="AF5" s="427"/>
      <c r="AG5" s="427"/>
      <c r="AH5" s="141"/>
      <c r="AI5" s="141"/>
      <c r="AP5" s="144" t="s">
        <v>522</v>
      </c>
    </row>
    <row r="6" spans="2:42" ht="15.75" customHeight="1" thickTop="1" thickBot="1" x14ac:dyDescent="0.3">
      <c r="B6" s="483" t="s">
        <v>626</v>
      </c>
      <c r="C6" s="463"/>
      <c r="D6" s="462" t="str">
        <f>'اختيار المقررات'!AE3</f>
        <v>لايوجد</v>
      </c>
      <c r="E6" s="462"/>
      <c r="F6" s="463" t="s">
        <v>627</v>
      </c>
      <c r="G6" s="463"/>
      <c r="H6" s="462" t="e">
        <f>'اختيار المقررات'!E4</f>
        <v>#N/A</v>
      </c>
      <c r="I6" s="462"/>
      <c r="J6" s="163" t="s">
        <v>628</v>
      </c>
      <c r="K6" s="464" t="e">
        <f>'اختيار المقررات'!Q4</f>
        <v>#N/A</v>
      </c>
      <c r="L6" s="464"/>
      <c r="M6" s="464"/>
      <c r="N6" s="463" t="s">
        <v>629</v>
      </c>
      <c r="O6" s="463"/>
      <c r="P6" s="462" t="e">
        <f>'اختيار المقررات'!L4</f>
        <v>#N/A</v>
      </c>
      <c r="Q6" s="462"/>
      <c r="R6" s="480"/>
      <c r="X6" s="138">
        <v>4</v>
      </c>
      <c r="Y6" s="138" t="e">
        <f t="shared" si="0"/>
        <v>#N/A</v>
      </c>
      <c r="Z6" s="138" t="e">
        <f>IF(LEN(J3)&lt;2,M3,"")</f>
        <v>#N/A</v>
      </c>
      <c r="AA6" s="138" t="str">
        <f t="shared" si="1"/>
        <v/>
      </c>
      <c r="AC6" s="141"/>
      <c r="AD6" s="141"/>
      <c r="AE6" s="427" t="str">
        <f t="shared" si="2"/>
        <v/>
      </c>
      <c r="AF6" s="427"/>
      <c r="AG6" s="427"/>
      <c r="AH6" s="141"/>
      <c r="AI6" s="141"/>
      <c r="AP6" s="144" t="s">
        <v>523</v>
      </c>
    </row>
    <row r="7" spans="2:42" ht="15" customHeight="1" thickTop="1" thickBot="1" x14ac:dyDescent="0.3">
      <c r="B7" s="481" t="s">
        <v>630</v>
      </c>
      <c r="C7" s="482"/>
      <c r="D7" s="484">
        <f>'اختيار المقررات'!W4</f>
        <v>0</v>
      </c>
      <c r="E7" s="485"/>
      <c r="F7" s="482" t="s">
        <v>631</v>
      </c>
      <c r="G7" s="482"/>
      <c r="H7" s="486">
        <f>'اختيار المقررات'!AB4</f>
        <v>0</v>
      </c>
      <c r="I7" s="487"/>
      <c r="J7" s="166" t="s">
        <v>221</v>
      </c>
      <c r="K7" s="485">
        <f>'اختيار المقررات'!AE4</f>
        <v>0</v>
      </c>
      <c r="L7" s="485"/>
      <c r="M7" s="485"/>
      <c r="N7" s="485"/>
      <c r="O7" s="485"/>
      <c r="P7" s="485"/>
      <c r="Q7" s="485"/>
      <c r="R7" s="488"/>
      <c r="X7" s="138">
        <v>5</v>
      </c>
      <c r="Y7" s="138" t="e">
        <f t="shared" si="0"/>
        <v>#N/A</v>
      </c>
      <c r="Z7" s="138" t="e">
        <f>IF(LEN(F3)&lt;2,H3,"")</f>
        <v>#N/A</v>
      </c>
      <c r="AA7" s="138" t="str">
        <f t="shared" si="1"/>
        <v/>
      </c>
      <c r="AC7" s="141"/>
      <c r="AD7" s="141"/>
      <c r="AE7" s="427" t="str">
        <f t="shared" si="2"/>
        <v/>
      </c>
      <c r="AF7" s="427"/>
      <c r="AG7" s="427"/>
      <c r="AH7" s="141"/>
      <c r="AI7" s="141"/>
      <c r="AP7" s="144" t="s">
        <v>228</v>
      </c>
    </row>
    <row r="8" spans="2:42" ht="19.95" customHeight="1" thickTop="1" thickBot="1" x14ac:dyDescent="0.3">
      <c r="B8" s="478" t="e">
        <f>IF('اختيار المقررات'!E2="مستنفذ",'اختيار المقررات'!B6,IF(AD1&lt;&gt;"",AD1,AI2))</f>
        <v>#N/A</v>
      </c>
      <c r="C8" s="478"/>
      <c r="D8" s="478"/>
      <c r="E8" s="478"/>
      <c r="F8" s="478"/>
      <c r="G8" s="478"/>
      <c r="H8" s="478"/>
      <c r="I8" s="478"/>
      <c r="J8" s="478"/>
      <c r="K8" s="478"/>
      <c r="L8" s="478"/>
      <c r="M8" s="478"/>
      <c r="N8" s="478"/>
      <c r="O8" s="478"/>
      <c r="P8" s="478"/>
      <c r="Q8" s="478"/>
      <c r="R8" s="478"/>
      <c r="X8" s="138">
        <v>6</v>
      </c>
      <c r="Y8" s="138">
        <f>IF(Z8&lt;&gt;"",X8,"")</f>
        <v>6</v>
      </c>
      <c r="Z8" s="138" t="str">
        <f>IF(LEN(D4)&lt;2,B4,"")</f>
        <v>الجنس:</v>
      </c>
      <c r="AA8" s="138" t="str">
        <f t="shared" si="1"/>
        <v/>
      </c>
      <c r="AC8" s="141"/>
      <c r="AD8" s="141"/>
      <c r="AE8" s="427" t="str">
        <f t="shared" si="2"/>
        <v/>
      </c>
      <c r="AF8" s="427"/>
      <c r="AG8" s="427"/>
      <c r="AH8" s="141"/>
      <c r="AI8" s="141"/>
      <c r="AP8" s="144" t="s">
        <v>8</v>
      </c>
    </row>
    <row r="9" spans="2:42" ht="19.95" customHeight="1" thickTop="1" thickBot="1" x14ac:dyDescent="0.3">
      <c r="B9" s="479"/>
      <c r="C9" s="479"/>
      <c r="D9" s="479"/>
      <c r="E9" s="479"/>
      <c r="F9" s="479"/>
      <c r="G9" s="479"/>
      <c r="H9" s="479"/>
      <c r="I9" s="479"/>
      <c r="J9" s="479"/>
      <c r="K9" s="479"/>
      <c r="L9" s="479"/>
      <c r="M9" s="479"/>
      <c r="N9" s="479"/>
      <c r="O9" s="479"/>
      <c r="P9" s="479"/>
      <c r="Q9" s="479"/>
      <c r="R9" s="479"/>
      <c r="S9" s="145"/>
      <c r="T9" s="145"/>
      <c r="U9" s="145"/>
      <c r="X9" s="138">
        <v>7</v>
      </c>
      <c r="Y9" s="138">
        <f t="shared" si="0"/>
        <v>7</v>
      </c>
      <c r="Z9" s="138" t="str">
        <f>IF(LEN(H4)&lt;2,F4,"")</f>
        <v>تاريخ الميلاد:</v>
      </c>
      <c r="AA9" s="138" t="str">
        <f t="shared" si="1"/>
        <v/>
      </c>
      <c r="AC9" s="141"/>
      <c r="AD9" s="141"/>
      <c r="AE9" s="427" t="str">
        <f t="shared" si="2"/>
        <v/>
      </c>
      <c r="AF9" s="427"/>
      <c r="AG9" s="427"/>
      <c r="AH9" s="141"/>
      <c r="AI9" s="141"/>
      <c r="AP9" s="138" t="s">
        <v>15</v>
      </c>
    </row>
    <row r="10" spans="2:42" ht="19.95" customHeight="1" thickTop="1" thickBot="1" x14ac:dyDescent="0.3">
      <c r="B10" s="479"/>
      <c r="C10" s="479"/>
      <c r="D10" s="479"/>
      <c r="E10" s="479"/>
      <c r="F10" s="479"/>
      <c r="G10" s="479"/>
      <c r="H10" s="479"/>
      <c r="I10" s="479"/>
      <c r="J10" s="479"/>
      <c r="K10" s="479"/>
      <c r="L10" s="479"/>
      <c r="M10" s="479"/>
      <c r="N10" s="479"/>
      <c r="O10" s="479"/>
      <c r="P10" s="479"/>
      <c r="Q10" s="479"/>
      <c r="R10" s="479"/>
      <c r="S10" s="145"/>
      <c r="T10" s="145"/>
      <c r="U10" s="145"/>
      <c r="X10" s="138">
        <v>8</v>
      </c>
      <c r="Y10" s="138">
        <f t="shared" si="0"/>
        <v>8</v>
      </c>
      <c r="Z10" s="138" t="str">
        <f>IF(LEN(K4)&lt;2,J4,"")</f>
        <v>مكان الميلاد:</v>
      </c>
      <c r="AA10" s="138" t="str">
        <f t="shared" si="1"/>
        <v/>
      </c>
      <c r="AC10" s="141"/>
      <c r="AD10" s="141"/>
      <c r="AE10" s="427" t="str">
        <f t="shared" si="2"/>
        <v/>
      </c>
      <c r="AF10" s="427"/>
      <c r="AG10" s="427"/>
      <c r="AH10" s="141"/>
      <c r="AI10" s="141"/>
    </row>
    <row r="11" spans="2:42" ht="24" customHeight="1" thickTop="1" thickBot="1" x14ac:dyDescent="0.3">
      <c r="B11" s="146"/>
      <c r="C11" s="137" t="s">
        <v>28</v>
      </c>
      <c r="D11" s="498" t="s">
        <v>29</v>
      </c>
      <c r="E11" s="499"/>
      <c r="F11" s="499"/>
      <c r="G11" s="500"/>
      <c r="H11" s="148"/>
      <c r="I11" s="149"/>
      <c r="J11" s="146"/>
      <c r="K11" s="147" t="s">
        <v>28</v>
      </c>
      <c r="L11" s="498" t="s">
        <v>29</v>
      </c>
      <c r="M11" s="499"/>
      <c r="N11" s="499"/>
      <c r="O11" s="500"/>
      <c r="P11" s="148"/>
      <c r="Q11" s="150"/>
      <c r="R11" s="151"/>
      <c r="S11" s="152"/>
      <c r="T11" s="152"/>
      <c r="U11" s="153"/>
      <c r="V11" s="138" t="str">
        <f>IFERROR(SMALL('اختيار المقررات'!$AL$8:$AL$56,'اختيار المقررات'!AM8),"")</f>
        <v/>
      </c>
      <c r="X11" s="138">
        <v>9</v>
      </c>
      <c r="Y11" s="138" t="e">
        <f t="shared" si="0"/>
        <v>#N/A</v>
      </c>
      <c r="Z11" s="138" t="e">
        <f>IF(LEN(N4)&lt;2,Q4,"")</f>
        <v>#N/A</v>
      </c>
      <c r="AA11" s="138" t="str">
        <f t="shared" si="1"/>
        <v/>
      </c>
      <c r="AC11" s="141"/>
      <c r="AD11" s="141"/>
      <c r="AE11" s="427" t="str">
        <f t="shared" si="2"/>
        <v/>
      </c>
      <c r="AF11" s="427"/>
      <c r="AG11" s="427"/>
      <c r="AH11" s="141"/>
      <c r="AI11" s="141"/>
    </row>
    <row r="12" spans="2:42" ht="15.6" customHeight="1" thickTop="1" thickBot="1" x14ac:dyDescent="0.3">
      <c r="B12" s="154" t="str">
        <f>IF($AJ$1&gt;0,"",V11)</f>
        <v/>
      </c>
      <c r="C12" s="170" t="str">
        <f>IFERROR(VLOOKUP(B12,'اختيار المقررات'!AU5:BP53,2,0),"")</f>
        <v/>
      </c>
      <c r="D12" s="452" t="str">
        <f>IFERROR(VLOOKUP(B12,'اختيار المقررات'!AU5:BP53,3,0),"")</f>
        <v/>
      </c>
      <c r="E12" s="452"/>
      <c r="F12" s="452"/>
      <c r="G12" s="452"/>
      <c r="H12" s="155" t="str">
        <f>IFERROR(VLOOKUP(B12,'اختيار المقررات'!AU5:BP53,4,0),"")</f>
        <v/>
      </c>
      <c r="I12" s="156" t="str">
        <f>IFERROR(VLOOKUP(B12,'اختيار المقررات'!AU5:BP53,5,0),"")</f>
        <v/>
      </c>
      <c r="J12" s="154" t="str">
        <f>IF($AJ$1&gt;0,"",V18)</f>
        <v/>
      </c>
      <c r="K12" s="170" t="str">
        <f>IFERROR(VLOOKUP(J12,'اختيار المقررات'!AU5:BP53,2,0),"")</f>
        <v/>
      </c>
      <c r="L12" s="452" t="str">
        <f>IFERROR(VLOOKUP(J12,'اختيار المقررات'!AU5:BP53,3,0),"")</f>
        <v/>
      </c>
      <c r="M12" s="452"/>
      <c r="N12" s="452"/>
      <c r="O12" s="452"/>
      <c r="P12" s="155" t="str">
        <f>IFERROR(VLOOKUP(J12,'اختيار المقررات'!AU5:BP53,4,0),"")</f>
        <v/>
      </c>
      <c r="Q12" s="156" t="str">
        <f>IFERROR(VLOOKUP(J12,'اختيار المقررات'!AU5:BP53,5,0),"")</f>
        <v/>
      </c>
      <c r="R12" s="157"/>
      <c r="T12" s="158"/>
      <c r="V12" s="138" t="str">
        <f>IFERROR(SMALL('اختيار المقررات'!$AL$8:$AL$56,'اختيار المقررات'!AM9),"")</f>
        <v/>
      </c>
      <c r="X12" s="138">
        <v>10</v>
      </c>
      <c r="Y12" s="138">
        <f t="shared" si="0"/>
        <v>10</v>
      </c>
      <c r="Z12" s="138" t="str">
        <f>IF(LEN(D5)&lt;2,B5,"")</f>
        <v>الجنسية:</v>
      </c>
      <c r="AA12" s="138" t="str">
        <f t="shared" si="1"/>
        <v/>
      </c>
      <c r="AC12" s="141"/>
      <c r="AD12" s="141"/>
      <c r="AE12" s="427" t="str">
        <f t="shared" si="2"/>
        <v/>
      </c>
      <c r="AF12" s="427"/>
      <c r="AG12" s="427"/>
      <c r="AH12" s="141"/>
      <c r="AI12" s="141"/>
    </row>
    <row r="13" spans="2:42" ht="15.6" customHeight="1" thickTop="1" thickBot="1" x14ac:dyDescent="0.3">
      <c r="B13" s="154" t="str">
        <f t="shared" ref="B13:B17" si="3">IF($AJ$1&gt;0,"",V12)</f>
        <v/>
      </c>
      <c r="C13" s="170" t="str">
        <f>IFERROR(VLOOKUP(B13,'اختيار المقررات'!AU6:BP54,2,0),"")</f>
        <v/>
      </c>
      <c r="D13" s="452" t="str">
        <f>IFERROR(VLOOKUP(B13,'اختيار المقررات'!AU6:BP54,3,0),"")</f>
        <v/>
      </c>
      <c r="E13" s="452"/>
      <c r="F13" s="452"/>
      <c r="G13" s="452"/>
      <c r="H13" s="155" t="str">
        <f>IFERROR(VLOOKUP(B13,'اختيار المقررات'!AU6:BP54,4,0),"")</f>
        <v/>
      </c>
      <c r="I13" s="156" t="str">
        <f>IFERROR(VLOOKUP(B13,'اختيار المقررات'!AU6:BP54,5,0),"")</f>
        <v/>
      </c>
      <c r="J13" s="154" t="str">
        <f t="shared" ref="J13:J18" si="4">IF($AJ$1&gt;0,"",V19)</f>
        <v/>
      </c>
      <c r="K13" s="170" t="str">
        <f>IFERROR(VLOOKUP(J13,'اختيار المقررات'!AU6:BP54,2,0),"")</f>
        <v/>
      </c>
      <c r="L13" s="452" t="str">
        <f>IFERROR(VLOOKUP(J13,'اختيار المقررات'!AU6:BP54,3,0),"")</f>
        <v/>
      </c>
      <c r="M13" s="452"/>
      <c r="N13" s="452"/>
      <c r="O13" s="452"/>
      <c r="P13" s="155" t="str">
        <f>IFERROR(VLOOKUP(J13,'اختيار المقررات'!AU6:BP54,4,0),"")</f>
        <v/>
      </c>
      <c r="Q13" s="156" t="str">
        <f>IFERROR(VLOOKUP(J13,'اختيار المقررات'!AU6:BP54,5,0),"")</f>
        <v/>
      </c>
      <c r="R13" s="157"/>
      <c r="S13" s="158"/>
      <c r="T13" s="158"/>
      <c r="U13" s="146"/>
      <c r="V13" s="138" t="str">
        <f>IFERROR(SMALL('اختيار المقررات'!$AL$8:$AL$56,'اختيار المقررات'!AM10),"")</f>
        <v/>
      </c>
      <c r="X13" s="138">
        <v>11</v>
      </c>
      <c r="Y13" s="138">
        <f t="shared" si="0"/>
        <v>11</v>
      </c>
      <c r="Z13" s="138" t="str">
        <f>IF(LEN(H5)&lt;2,F5,"")</f>
        <v>الرقم الوطني:</v>
      </c>
      <c r="AA13" s="138" t="str">
        <f t="shared" si="1"/>
        <v/>
      </c>
      <c r="AC13" s="141"/>
      <c r="AD13" s="141"/>
      <c r="AE13" s="427" t="str">
        <f t="shared" si="2"/>
        <v/>
      </c>
      <c r="AF13" s="427"/>
      <c r="AG13" s="427"/>
      <c r="AH13" s="141"/>
      <c r="AI13" s="141"/>
    </row>
    <row r="14" spans="2:42" ht="15.6" customHeight="1" thickTop="1" thickBot="1" x14ac:dyDescent="0.3">
      <c r="B14" s="154" t="str">
        <f t="shared" si="3"/>
        <v/>
      </c>
      <c r="C14" s="170" t="str">
        <f>IFERROR(VLOOKUP(B14,'اختيار المقررات'!AU7:BP55,2,0),"")</f>
        <v/>
      </c>
      <c r="D14" s="452" t="str">
        <f>IFERROR(VLOOKUP(B14,'اختيار المقررات'!AU7:BP55,3,0),"")</f>
        <v/>
      </c>
      <c r="E14" s="452"/>
      <c r="F14" s="452"/>
      <c r="G14" s="452"/>
      <c r="H14" s="155" t="str">
        <f>IFERROR(VLOOKUP(B14,'اختيار المقررات'!AU7:BP55,4,0),"")</f>
        <v/>
      </c>
      <c r="I14" s="156" t="str">
        <f>IFERROR(VLOOKUP(B14,'اختيار المقررات'!AU7:BP55,5,0),"")</f>
        <v/>
      </c>
      <c r="J14" s="154" t="str">
        <f t="shared" si="4"/>
        <v/>
      </c>
      <c r="K14" s="170" t="str">
        <f>IFERROR(VLOOKUP(J14,'اختيار المقررات'!AU7:BP55,2,0),"")</f>
        <v/>
      </c>
      <c r="L14" s="452" t="str">
        <f>IFERROR(VLOOKUP(J14,'اختيار المقررات'!AU7:BP55,3,0),"")</f>
        <v/>
      </c>
      <c r="M14" s="452"/>
      <c r="N14" s="452"/>
      <c r="O14" s="452"/>
      <c r="P14" s="155" t="str">
        <f>IFERROR(VLOOKUP(J14,'اختيار المقررات'!AU7:BP55,4,0),"")</f>
        <v/>
      </c>
      <c r="Q14" s="156" t="str">
        <f>IFERROR(VLOOKUP(J14,'اختيار المقررات'!AU7:BP55,5,0),"")</f>
        <v/>
      </c>
      <c r="R14" s="157"/>
      <c r="S14" s="158"/>
      <c r="T14" s="158"/>
      <c r="U14" s="146"/>
      <c r="V14" s="138" t="str">
        <f>IFERROR(SMALL('اختيار المقررات'!$AL$8:$AL$56,'اختيار المقررات'!AM11),"")</f>
        <v/>
      </c>
      <c r="X14" s="138">
        <v>12</v>
      </c>
      <c r="Y14" s="138" t="str">
        <f t="shared" si="0"/>
        <v/>
      </c>
      <c r="Z14" s="138" t="str">
        <f>IF(LEN(K5)&lt;2,J5,"")</f>
        <v/>
      </c>
      <c r="AA14" s="138" t="str">
        <f t="shared" si="1"/>
        <v/>
      </c>
      <c r="AC14" s="141"/>
      <c r="AD14" s="141"/>
      <c r="AE14" s="427" t="str">
        <f t="shared" si="2"/>
        <v/>
      </c>
      <c r="AF14" s="427"/>
      <c r="AG14" s="427"/>
      <c r="AH14" s="141"/>
      <c r="AI14" s="141"/>
    </row>
    <row r="15" spans="2:42" ht="15.6" customHeight="1" thickTop="1" thickBot="1" x14ac:dyDescent="0.3">
      <c r="B15" s="154" t="str">
        <f t="shared" si="3"/>
        <v/>
      </c>
      <c r="C15" s="170" t="str">
        <f>IFERROR(VLOOKUP(B15,'اختيار المقررات'!AU8:BP56,2,0),"")</f>
        <v/>
      </c>
      <c r="D15" s="452" t="str">
        <f>IFERROR(VLOOKUP(B15,'اختيار المقررات'!AU8:BP56,3,0),"")</f>
        <v/>
      </c>
      <c r="E15" s="452"/>
      <c r="F15" s="452"/>
      <c r="G15" s="452"/>
      <c r="H15" s="155" t="str">
        <f>IFERROR(VLOOKUP(B15,'اختيار المقررات'!AU8:BP56,4,0),"")</f>
        <v/>
      </c>
      <c r="I15" s="156" t="str">
        <f>IFERROR(VLOOKUP(B15,'اختيار المقررات'!AU8:BP56,5,0),"")</f>
        <v/>
      </c>
      <c r="J15" s="154" t="str">
        <f t="shared" si="4"/>
        <v/>
      </c>
      <c r="K15" s="170" t="str">
        <f>IFERROR(VLOOKUP(J15,'اختيار المقررات'!AU8:BP56,2,0),"")</f>
        <v/>
      </c>
      <c r="L15" s="452" t="str">
        <f>IFERROR(VLOOKUP(J15,'اختيار المقررات'!AU8:BP56,3,0),"")</f>
        <v/>
      </c>
      <c r="M15" s="452"/>
      <c r="N15" s="452"/>
      <c r="O15" s="452"/>
      <c r="P15" s="155" t="str">
        <f>IFERROR(VLOOKUP(J15,'اختيار المقررات'!AU8:BP56,4,0),"")</f>
        <v/>
      </c>
      <c r="Q15" s="156" t="str">
        <f>IFERROR(VLOOKUP(J15,'اختيار المقررات'!AU8:BP56,5,0),"")</f>
        <v/>
      </c>
      <c r="R15" s="157"/>
      <c r="S15" s="158"/>
      <c r="T15" s="158"/>
      <c r="U15" s="146"/>
      <c r="V15" s="138" t="str">
        <f>IFERROR(SMALL('اختيار المقررات'!$AL$8:$AL$56,'اختيار المقررات'!AM12),"")</f>
        <v/>
      </c>
      <c r="X15" s="138">
        <v>13</v>
      </c>
      <c r="Y15" s="138" t="str">
        <f t="shared" si="0"/>
        <v/>
      </c>
      <c r="Z15" s="138" t="str">
        <f>IF(LEN(P5)&lt;2,N5,"")</f>
        <v/>
      </c>
      <c r="AA15" s="138" t="str">
        <f t="shared" si="1"/>
        <v/>
      </c>
      <c r="AC15" s="141"/>
      <c r="AD15" s="141"/>
      <c r="AE15" s="427" t="str">
        <f t="shared" si="2"/>
        <v/>
      </c>
      <c r="AF15" s="427"/>
      <c r="AG15" s="427"/>
      <c r="AH15" s="141"/>
      <c r="AI15" s="141"/>
    </row>
    <row r="16" spans="2:42" ht="15.6" customHeight="1" thickTop="1" thickBot="1" x14ac:dyDescent="0.3">
      <c r="B16" s="154" t="str">
        <f t="shared" si="3"/>
        <v/>
      </c>
      <c r="C16" s="170" t="str">
        <f>IFERROR(VLOOKUP(B16,'اختيار المقررات'!AU9:BP57,2,0),"")</f>
        <v/>
      </c>
      <c r="D16" s="452" t="str">
        <f>IFERROR(VLOOKUP(B16,'اختيار المقررات'!AU9:BP57,3,0),"")</f>
        <v/>
      </c>
      <c r="E16" s="452"/>
      <c r="F16" s="452"/>
      <c r="G16" s="452"/>
      <c r="H16" s="155" t="str">
        <f>IFERROR(VLOOKUP(B16,'اختيار المقررات'!AU9:BP57,4,0),"")</f>
        <v/>
      </c>
      <c r="I16" s="156" t="str">
        <f>IFERROR(VLOOKUP(B16,'اختيار المقررات'!AU9:BP57,5,0),"")</f>
        <v/>
      </c>
      <c r="J16" s="154" t="str">
        <f t="shared" si="4"/>
        <v/>
      </c>
      <c r="K16" s="170" t="str">
        <f>IFERROR(VLOOKUP(J16,'اختيار المقررات'!AU9:BP57,2,0),"")</f>
        <v/>
      </c>
      <c r="L16" s="452" t="str">
        <f>IFERROR(VLOOKUP(J16,'اختيار المقررات'!AU9:BP57,3,0),"")</f>
        <v/>
      </c>
      <c r="M16" s="452"/>
      <c r="N16" s="452"/>
      <c r="O16" s="452"/>
      <c r="P16" s="155" t="str">
        <f>IFERROR(VLOOKUP(J16,'اختيار المقررات'!AU9:BP57,4,0),"")</f>
        <v/>
      </c>
      <c r="Q16" s="156" t="str">
        <f>IFERROR(VLOOKUP(J16,'اختيار المقررات'!AU9:BP57,5,0),"")</f>
        <v/>
      </c>
      <c r="R16" s="157"/>
      <c r="S16" s="158"/>
      <c r="T16" s="158"/>
      <c r="U16" s="146"/>
      <c r="V16" s="138" t="str">
        <f>IFERROR(SMALL('اختيار المقررات'!$AL$8:$AL$56,'اختيار المقررات'!AM13),"")</f>
        <v/>
      </c>
      <c r="X16" s="138">
        <v>14</v>
      </c>
      <c r="Y16" s="138" t="str">
        <f t="shared" si="0"/>
        <v/>
      </c>
      <c r="Z16" s="138" t="str">
        <f>IF(LEN(D6)&lt;2,B6,"")</f>
        <v/>
      </c>
      <c r="AA16" s="138" t="str">
        <f t="shared" si="1"/>
        <v/>
      </c>
      <c r="AC16" s="141"/>
      <c r="AD16" s="141"/>
      <c r="AE16" s="427" t="str">
        <f t="shared" si="2"/>
        <v/>
      </c>
      <c r="AF16" s="427"/>
      <c r="AG16" s="427"/>
      <c r="AH16" s="141"/>
      <c r="AI16" s="141"/>
    </row>
    <row r="17" spans="2:35" ht="15.6" customHeight="1" thickTop="1" thickBot="1" x14ac:dyDescent="0.3">
      <c r="B17" s="154" t="str">
        <f t="shared" si="3"/>
        <v/>
      </c>
      <c r="C17" s="170" t="str">
        <f>IFERROR(VLOOKUP(B17,'اختيار المقررات'!AU10:BP58,2,0),"")</f>
        <v/>
      </c>
      <c r="D17" s="452" t="str">
        <f>IFERROR(VLOOKUP(B17,'اختيار المقررات'!AU10:BP58,3,0),"")</f>
        <v/>
      </c>
      <c r="E17" s="452"/>
      <c r="F17" s="452"/>
      <c r="G17" s="452"/>
      <c r="H17" s="155" t="str">
        <f>IFERROR(VLOOKUP(B17,'اختيار المقررات'!AU10:BP58,4,0),"")</f>
        <v/>
      </c>
      <c r="I17" s="156" t="str">
        <f>IFERROR(VLOOKUP(B17,'اختيار المقررات'!AU10:BP58,5,0),"")</f>
        <v/>
      </c>
      <c r="J17" s="154" t="str">
        <f t="shared" si="4"/>
        <v/>
      </c>
      <c r="K17" s="170" t="str">
        <f>IFERROR(VLOOKUP(J17,'اختيار المقررات'!AU10:BP58,2,0),"")</f>
        <v/>
      </c>
      <c r="L17" s="452" t="str">
        <f>IFERROR(VLOOKUP(J17,'اختيار المقررات'!AU10:BP58,3,0),"")</f>
        <v/>
      </c>
      <c r="M17" s="452"/>
      <c r="N17" s="452"/>
      <c r="O17" s="452"/>
      <c r="P17" s="155" t="str">
        <f>IFERROR(VLOOKUP(J17,'اختيار المقررات'!AU10:BP58,4,0),"")</f>
        <v/>
      </c>
      <c r="Q17" s="156" t="str">
        <f>IFERROR(VLOOKUP(J17,'اختيار المقررات'!AU10:BP58,5,0),"")</f>
        <v/>
      </c>
      <c r="R17" s="157"/>
      <c r="S17" s="158"/>
      <c r="T17" s="158"/>
      <c r="U17" s="146"/>
      <c r="V17" s="138" t="str">
        <f>IFERROR(SMALL('اختيار المقررات'!$AL$8:$AL$56,'اختيار المقررات'!AM14),"")</f>
        <v/>
      </c>
      <c r="X17" s="138">
        <v>15</v>
      </c>
      <c r="Y17" s="138" t="e">
        <f t="shared" si="0"/>
        <v>#N/A</v>
      </c>
      <c r="Z17" s="138" t="e">
        <f>IF(LEN(H6)&lt;2,F6,"")</f>
        <v>#N/A</v>
      </c>
      <c r="AA17" s="138" t="str">
        <f t="shared" si="1"/>
        <v/>
      </c>
      <c r="AC17" s="141"/>
      <c r="AD17" s="141"/>
      <c r="AE17" s="427" t="str">
        <f t="shared" si="2"/>
        <v/>
      </c>
      <c r="AF17" s="427"/>
      <c r="AG17" s="427"/>
      <c r="AH17" s="141"/>
      <c r="AI17" s="141"/>
    </row>
    <row r="18" spans="2:35" ht="15.6" customHeight="1" thickTop="1" thickBot="1" x14ac:dyDescent="0.3">
      <c r="B18" s="154" t="str">
        <f>IF($AJ$1&gt;0,"",V17)</f>
        <v/>
      </c>
      <c r="C18" s="170" t="str">
        <f>IFERROR(VLOOKUP(B18,'اختيار المقررات'!AU11:BP59,2,0),"")</f>
        <v/>
      </c>
      <c r="D18" s="452" t="str">
        <f>IFERROR(VLOOKUP(B18,'اختيار المقررات'!AU11:BP59,3,0),"")</f>
        <v/>
      </c>
      <c r="E18" s="452"/>
      <c r="F18" s="452"/>
      <c r="G18" s="452"/>
      <c r="H18" s="155" t="str">
        <f>IFERROR(VLOOKUP(B18,'اختيار المقررات'!AU11:BP59,4,0),"")</f>
        <v/>
      </c>
      <c r="I18" s="156" t="str">
        <f>IFERROR(VLOOKUP(B18,'اختيار المقررات'!AU11:BP59,5,0),"")</f>
        <v/>
      </c>
      <c r="J18" s="154" t="str">
        <f t="shared" si="4"/>
        <v/>
      </c>
      <c r="K18" s="170" t="str">
        <f>IFERROR(VLOOKUP(J18,'اختيار المقررات'!AU11:BP59,2,0),"")</f>
        <v/>
      </c>
      <c r="L18" s="452" t="str">
        <f>IFERROR(VLOOKUP(J18,'اختيار المقررات'!AU11:BP59,3,0),"")</f>
        <v/>
      </c>
      <c r="M18" s="452"/>
      <c r="N18" s="452"/>
      <c r="O18" s="452"/>
      <c r="P18" s="155" t="str">
        <f>IFERROR(VLOOKUP(J18,'اختيار المقررات'!AU11:BP59,4,0),"")</f>
        <v/>
      </c>
      <c r="Q18" s="156" t="str">
        <f>IFERROR(VLOOKUP(J18,'اختيار المقررات'!AU11:BP59,5,0),"")</f>
        <v/>
      </c>
      <c r="R18" s="157"/>
      <c r="S18" s="158"/>
      <c r="T18" s="158"/>
      <c r="U18" s="146"/>
      <c r="V18" s="138" t="str">
        <f>IFERROR(SMALL('اختيار المقررات'!$AL$8:$AL$56,'اختيار المقررات'!AM15),"")</f>
        <v/>
      </c>
      <c r="X18" s="138">
        <v>16</v>
      </c>
      <c r="Y18" s="138" t="e">
        <f t="shared" si="0"/>
        <v>#N/A</v>
      </c>
      <c r="Z18" s="138" t="e">
        <f>IF(LEN(K6)&lt;2,J6,"")</f>
        <v>#N/A</v>
      </c>
      <c r="AA18" s="138" t="str">
        <f t="shared" si="1"/>
        <v/>
      </c>
      <c r="AC18" s="141"/>
      <c r="AD18" s="141"/>
      <c r="AE18" s="427" t="str">
        <f t="shared" si="2"/>
        <v/>
      </c>
      <c r="AF18" s="427"/>
      <c r="AG18" s="427"/>
      <c r="AH18" s="141"/>
      <c r="AI18" s="141"/>
    </row>
    <row r="19" spans="2:35" ht="15.6" customHeight="1" thickTop="1" thickBot="1" x14ac:dyDescent="0.3">
      <c r="B19" s="450" t="e">
        <f>'إدخال البيانات'!A2</f>
        <v>#N/A</v>
      </c>
      <c r="C19" s="450"/>
      <c r="D19" s="450"/>
      <c r="E19" s="450"/>
      <c r="F19" s="450"/>
      <c r="G19" s="450"/>
      <c r="H19" s="450"/>
      <c r="I19" s="450"/>
      <c r="J19" s="450"/>
      <c r="K19" s="450"/>
      <c r="L19" s="450"/>
      <c r="M19" s="450"/>
      <c r="N19" s="450"/>
      <c r="O19" s="450"/>
      <c r="P19" s="450"/>
      <c r="Q19" s="450"/>
      <c r="R19" s="450"/>
      <c r="S19" s="158"/>
      <c r="T19" s="158"/>
      <c r="U19" s="146"/>
      <c r="V19" s="138" t="str">
        <f>IFERROR(SMALL('اختيار المقررات'!$AL$8:$AL$56,'اختيار المقررات'!AM16),"")</f>
        <v/>
      </c>
      <c r="X19" s="138">
        <v>17</v>
      </c>
      <c r="Y19" s="138" t="e">
        <f t="shared" si="0"/>
        <v>#N/A</v>
      </c>
      <c r="Z19" s="138" t="e">
        <f>IF(LEN(P6)&lt;2,N6,"")</f>
        <v>#N/A</v>
      </c>
      <c r="AA19" s="138" t="str">
        <f t="shared" si="1"/>
        <v/>
      </c>
      <c r="AC19" s="141"/>
      <c r="AD19" s="141"/>
      <c r="AE19" s="427" t="str">
        <f t="shared" si="2"/>
        <v/>
      </c>
      <c r="AF19" s="427"/>
      <c r="AG19" s="427"/>
      <c r="AH19" s="141"/>
      <c r="AI19" s="141"/>
    </row>
    <row r="20" spans="2:35" ht="15.6" customHeight="1" thickTop="1" thickBot="1" x14ac:dyDescent="0.3">
      <c r="B20" s="451"/>
      <c r="C20" s="451"/>
      <c r="D20" s="451"/>
      <c r="E20" s="451"/>
      <c r="F20" s="451"/>
      <c r="G20" s="451"/>
      <c r="H20" s="451"/>
      <c r="I20" s="451"/>
      <c r="J20" s="451"/>
      <c r="K20" s="451"/>
      <c r="L20" s="451"/>
      <c r="M20" s="451"/>
      <c r="N20" s="451"/>
      <c r="O20" s="451"/>
      <c r="P20" s="451"/>
      <c r="Q20" s="451"/>
      <c r="R20" s="451"/>
      <c r="S20" s="158"/>
      <c r="T20" s="158"/>
      <c r="U20" s="146"/>
      <c r="V20" s="138" t="str">
        <f>IFERROR(SMALL('اختيار المقررات'!$AL$8:$AL$56,'اختيار المقررات'!AM17),"")</f>
        <v/>
      </c>
      <c r="X20" s="138">
        <v>18</v>
      </c>
      <c r="Y20" s="138">
        <f t="shared" si="0"/>
        <v>18</v>
      </c>
      <c r="Z20" s="138" t="str">
        <f>IF(LEN(D7)&lt;2,B7,"")</f>
        <v>الموبايل:</v>
      </c>
      <c r="AA20" s="138" t="str">
        <f t="shared" si="1"/>
        <v/>
      </c>
      <c r="AC20" s="141"/>
      <c r="AD20" s="141"/>
      <c r="AE20" s="427" t="str">
        <f t="shared" si="2"/>
        <v/>
      </c>
      <c r="AF20" s="427"/>
      <c r="AG20" s="427"/>
      <c r="AH20" s="141"/>
      <c r="AI20" s="141"/>
    </row>
    <row r="21" spans="2:35" ht="15.6" customHeight="1" thickTop="1" thickBot="1" x14ac:dyDescent="0.3">
      <c r="B21" s="453" t="s">
        <v>230</v>
      </c>
      <c r="C21" s="454"/>
      <c r="D21" s="454"/>
      <c r="E21" s="454"/>
      <c r="F21" s="132">
        <f>'اختيار المقررات'!AD25</f>
        <v>0</v>
      </c>
      <c r="G21" s="454" t="s">
        <v>231</v>
      </c>
      <c r="H21" s="454"/>
      <c r="I21" s="454"/>
      <c r="J21" s="454"/>
      <c r="K21" s="445">
        <f>'اختيار المقررات'!AD26</f>
        <v>0</v>
      </c>
      <c r="L21" s="445"/>
      <c r="M21" s="454" t="e">
        <f>'اختيار المقررات'!Y27</f>
        <v>#N/A</v>
      </c>
      <c r="N21" s="454"/>
      <c r="O21" s="454"/>
      <c r="P21" s="454"/>
      <c r="Q21" s="445" t="e">
        <f>'اختيار المقررات'!AD27</f>
        <v>#N/A</v>
      </c>
      <c r="R21" s="446"/>
      <c r="S21" s="159"/>
      <c r="V21" s="138" t="str">
        <f>IFERROR(SMALL('اختيار المقررات'!$AL$8:$AL$56,'اختيار المقررات'!AM18),"")</f>
        <v/>
      </c>
      <c r="X21" s="138">
        <v>19</v>
      </c>
      <c r="Y21" s="138">
        <f t="shared" si="0"/>
        <v>19</v>
      </c>
      <c r="Z21" s="138" t="str">
        <f>IF(LEN(H7)&lt;2,F7,"")</f>
        <v>الهاتف:</v>
      </c>
      <c r="AA21" s="138" t="str">
        <f t="shared" si="1"/>
        <v/>
      </c>
      <c r="AC21" s="141"/>
      <c r="AD21" s="141"/>
      <c r="AE21" s="427" t="str">
        <f t="shared" si="2"/>
        <v/>
      </c>
      <c r="AF21" s="427"/>
      <c r="AG21" s="427"/>
      <c r="AH21" s="141"/>
      <c r="AI21" s="141"/>
    </row>
    <row r="22" spans="2:35" ht="15.6" customHeight="1" thickTop="1" x14ac:dyDescent="0.25">
      <c r="B22" s="492" t="s">
        <v>225</v>
      </c>
      <c r="C22" s="493"/>
      <c r="D22" s="493"/>
      <c r="E22" s="494">
        <f>'اختيار المقررات'!F5</f>
        <v>0</v>
      </c>
      <c r="F22" s="494"/>
      <c r="G22" s="494"/>
      <c r="H22" s="494"/>
      <c r="I22" s="495"/>
      <c r="J22" s="112" t="s">
        <v>59</v>
      </c>
      <c r="K22" s="414" t="e">
        <f>'اختيار المقررات'!Q5</f>
        <v>#N/A</v>
      </c>
      <c r="L22" s="414"/>
      <c r="M22" s="133" t="s">
        <v>0</v>
      </c>
      <c r="N22" s="455" t="e">
        <f>'اختيار المقررات'!W5</f>
        <v>#N/A</v>
      </c>
      <c r="O22" s="455"/>
      <c r="P22" s="496"/>
      <c r="Q22" s="496"/>
      <c r="R22" s="497"/>
      <c r="V22" s="138" t="str">
        <f>IFERROR(SMALL('اختيار المقررات'!$AL$8:$AL$56,'اختيار المقررات'!AM19),"")</f>
        <v/>
      </c>
      <c r="X22" s="138">
        <v>20</v>
      </c>
      <c r="Y22" s="138">
        <f t="shared" si="0"/>
        <v>20</v>
      </c>
      <c r="Z22" s="138" t="str">
        <f>IF(LEN(K7)&lt;2,J7,"")</f>
        <v>العنوان :</v>
      </c>
      <c r="AC22" s="141"/>
      <c r="AD22" s="141"/>
      <c r="AE22" s="427" t="str">
        <f t="shared" si="2"/>
        <v/>
      </c>
      <c r="AF22" s="427"/>
      <c r="AG22" s="427"/>
      <c r="AH22" s="141"/>
      <c r="AI22" s="141"/>
    </row>
    <row r="23" spans="2:35" ht="15.6" customHeight="1" x14ac:dyDescent="0.25">
      <c r="B23" s="404" t="s">
        <v>229</v>
      </c>
      <c r="C23" s="405"/>
      <c r="D23" s="405"/>
      <c r="E23" s="447" t="e">
        <f>'اختيار المقررات'!N25</f>
        <v>#N/A</v>
      </c>
      <c r="F23" s="447"/>
      <c r="G23" s="448"/>
      <c r="H23" s="428" t="s">
        <v>632</v>
      </c>
      <c r="I23" s="429"/>
      <c r="J23" s="430" t="e">
        <f>'اختيار المقررات'!V25</f>
        <v>#N/A</v>
      </c>
      <c r="K23" s="430"/>
      <c r="L23" s="431"/>
      <c r="M23" s="432" t="s">
        <v>524</v>
      </c>
      <c r="N23" s="432"/>
      <c r="O23" s="432" t="s">
        <v>525</v>
      </c>
      <c r="P23" s="432"/>
      <c r="Q23" s="432" t="s">
        <v>579</v>
      </c>
      <c r="R23" s="432"/>
      <c r="V23" s="138" t="str">
        <f>IFERROR(SMALL('اختيار المقررات'!$AL$8:$AL$56,'اختيار المقررات'!AM20),"")</f>
        <v/>
      </c>
    </row>
    <row r="24" spans="2:35" ht="15.6" customHeight="1" x14ac:dyDescent="0.25">
      <c r="B24" s="404" t="s">
        <v>526</v>
      </c>
      <c r="C24" s="405"/>
      <c r="D24" s="405"/>
      <c r="E24" s="406" t="e">
        <f>'اختيار المقررات'!N27</f>
        <v>#N/A</v>
      </c>
      <c r="F24" s="406"/>
      <c r="G24" s="407"/>
      <c r="H24" s="433" t="s">
        <v>25</v>
      </c>
      <c r="I24" s="434"/>
      <c r="J24" s="406" t="e">
        <f>'اختيار المقررات'!N26</f>
        <v>#N/A</v>
      </c>
      <c r="K24" s="406"/>
      <c r="L24" s="407"/>
      <c r="M24" s="432"/>
      <c r="N24" s="432"/>
      <c r="O24" s="432"/>
      <c r="P24" s="432"/>
      <c r="Q24" s="432"/>
      <c r="R24" s="432"/>
      <c r="V24" s="138" t="str">
        <f>IFERROR(SMALL('اختيار المقررات'!$AL$8:$AL$56,'اختيار المقررات'!AM21),"")</f>
        <v/>
      </c>
    </row>
    <row r="25" spans="2:35" ht="15.6" customHeight="1" x14ac:dyDescent="0.25">
      <c r="B25" s="404" t="s">
        <v>520</v>
      </c>
      <c r="C25" s="405"/>
      <c r="D25" s="405"/>
      <c r="E25" s="406" t="e">
        <f>'اختيار المقررات'!N28</f>
        <v>#N/A</v>
      </c>
      <c r="F25" s="406"/>
      <c r="G25" s="407"/>
      <c r="H25" s="435" t="s">
        <v>20</v>
      </c>
      <c r="I25" s="436"/>
      <c r="J25" s="414" t="str">
        <f>'اختيار المقررات'!V28</f>
        <v>لا</v>
      </c>
      <c r="K25" s="414"/>
      <c r="L25" s="415"/>
      <c r="M25" s="432"/>
      <c r="N25" s="432"/>
      <c r="O25" s="432"/>
      <c r="P25" s="432"/>
      <c r="Q25" s="432"/>
      <c r="R25" s="432"/>
    </row>
    <row r="26" spans="2:35" ht="15.6" customHeight="1" x14ac:dyDescent="0.25">
      <c r="B26" s="425" t="s">
        <v>23</v>
      </c>
      <c r="C26" s="426"/>
      <c r="D26" s="426"/>
      <c r="E26" s="416" t="e">
        <f>IF(AJ1&gt;0,"",'اختيار المقررات'!N29)</f>
        <v>#N/A</v>
      </c>
      <c r="F26" s="416"/>
      <c r="G26" s="416"/>
      <c r="H26" s="416"/>
      <c r="I26" s="416"/>
      <c r="J26" s="416"/>
      <c r="K26" s="416"/>
      <c r="L26" s="417"/>
      <c r="M26" s="432"/>
      <c r="N26" s="432"/>
      <c r="O26" s="432"/>
      <c r="P26" s="432"/>
      <c r="Q26" s="432"/>
      <c r="R26" s="432"/>
    </row>
    <row r="27" spans="2:35" ht="15.6" customHeight="1" x14ac:dyDescent="0.25">
      <c r="B27" s="437" t="str">
        <f>'اختيار المقررات'!C25</f>
        <v>منقطع عن التسجيل في</v>
      </c>
      <c r="C27" s="438"/>
      <c r="D27" s="438"/>
      <c r="E27" s="438"/>
      <c r="F27" s="438"/>
      <c r="G27" s="438"/>
      <c r="H27" s="438"/>
      <c r="I27" s="438"/>
      <c r="J27" s="438"/>
      <c r="K27" s="438"/>
      <c r="L27" s="439"/>
      <c r="M27" s="432"/>
      <c r="N27" s="432"/>
      <c r="O27" s="432"/>
      <c r="P27" s="432"/>
      <c r="Q27" s="432"/>
      <c r="R27" s="432"/>
    </row>
    <row r="28" spans="2:35" ht="15.6" customHeight="1" x14ac:dyDescent="0.25">
      <c r="B28" s="440" t="str">
        <f>'اختيار المقررات'!C26</f>
        <v/>
      </c>
      <c r="C28" s="441"/>
      <c r="D28" s="441"/>
      <c r="E28" s="441"/>
      <c r="F28" s="441"/>
      <c r="G28" s="441" t="str">
        <f>'اختيار المقررات'!C27</f>
        <v/>
      </c>
      <c r="H28" s="441"/>
      <c r="I28" s="441"/>
      <c r="J28" s="441"/>
      <c r="K28" s="441"/>
      <c r="L28" s="442"/>
      <c r="M28" s="432"/>
      <c r="N28" s="432"/>
      <c r="O28" s="432"/>
      <c r="P28" s="432"/>
      <c r="Q28" s="432"/>
      <c r="R28" s="432"/>
      <c r="V28" s="138" t="str">
        <f>IFERROR(SMALL('اختيار المقررات'!$U$10:$U$30,'اختيار المقررات'!V39),"")</f>
        <v/>
      </c>
    </row>
    <row r="29" spans="2:35" ht="15.6" customHeight="1" x14ac:dyDescent="0.25">
      <c r="B29" s="440" t="str">
        <f>'اختيار المقررات'!C28</f>
        <v/>
      </c>
      <c r="C29" s="441"/>
      <c r="D29" s="441"/>
      <c r="E29" s="441"/>
      <c r="F29" s="441"/>
      <c r="G29" s="441" t="str">
        <f>'اختيار المقررات'!C29</f>
        <v/>
      </c>
      <c r="H29" s="441"/>
      <c r="I29" s="441"/>
      <c r="J29" s="441"/>
      <c r="K29" s="441"/>
      <c r="L29" s="442"/>
      <c r="M29" s="432"/>
      <c r="N29" s="432"/>
      <c r="O29" s="432"/>
      <c r="P29" s="432"/>
      <c r="Q29" s="432"/>
      <c r="R29" s="432"/>
      <c r="V29" s="138" t="str">
        <f>IFERROR(SMALL('اختيار المقررات'!$U$10:$U$30,'اختيار المقررات'!V41),"")</f>
        <v/>
      </c>
    </row>
    <row r="30" spans="2:35" ht="15.6" customHeight="1" x14ac:dyDescent="0.25">
      <c r="B30" s="449" t="str">
        <f>'اختيار المقررات'!C30</f>
        <v/>
      </c>
      <c r="C30" s="443"/>
      <c r="D30" s="443"/>
      <c r="E30" s="443"/>
      <c r="F30" s="443"/>
      <c r="G30" s="443" t="str">
        <f>'اختيار المقررات'!C31</f>
        <v/>
      </c>
      <c r="H30" s="443"/>
      <c r="I30" s="443"/>
      <c r="J30" s="443"/>
      <c r="K30" s="443"/>
      <c r="L30" s="444"/>
      <c r="M30" s="432"/>
      <c r="N30" s="432"/>
      <c r="O30" s="432"/>
      <c r="P30" s="432"/>
      <c r="Q30" s="432"/>
      <c r="R30" s="432"/>
      <c r="V30" s="138" t="str">
        <f>IFERROR(SMALL('اختيار المقررات'!$U$10:$U$30,'اختيار المقررات'!V42),"")</f>
        <v/>
      </c>
    </row>
    <row r="31" spans="2:35" ht="15.6" customHeight="1" x14ac:dyDescent="0.25">
      <c r="B31" s="422" t="s">
        <v>580</v>
      </c>
      <c r="C31" s="423"/>
      <c r="D31" s="423"/>
      <c r="E31" s="423"/>
      <c r="F31" s="423"/>
      <c r="G31" s="423"/>
      <c r="H31" s="423"/>
      <c r="I31" s="423"/>
      <c r="J31" s="423"/>
      <c r="K31" s="423"/>
      <c r="L31" s="423"/>
      <c r="M31" s="423"/>
      <c r="N31" s="423"/>
      <c r="O31" s="423"/>
      <c r="P31" s="423"/>
      <c r="Q31" s="423"/>
      <c r="R31" s="424"/>
      <c r="V31" s="138" t="str">
        <f>IFERROR(SMALL('اختيار المقررات'!$U$10:$U$30,'اختيار المقررات'!V30),"")</f>
        <v/>
      </c>
    </row>
    <row r="32" spans="2:35" ht="15.6" customHeight="1" x14ac:dyDescent="0.25">
      <c r="B32" s="421" t="s">
        <v>30</v>
      </c>
      <c r="C32" s="421"/>
      <c r="D32" s="421"/>
      <c r="E32" s="421"/>
      <c r="F32" s="421"/>
      <c r="G32" s="421"/>
      <c r="H32" s="421"/>
      <c r="I32" s="421"/>
      <c r="J32" s="421"/>
      <c r="K32" s="421"/>
      <c r="L32" s="421"/>
      <c r="M32" s="421"/>
      <c r="N32" s="421"/>
      <c r="O32" s="421"/>
      <c r="P32" s="421"/>
      <c r="Q32" s="421"/>
      <c r="R32" s="421"/>
    </row>
    <row r="33" spans="2:18" ht="15.6" customHeight="1" x14ac:dyDescent="0.25">
      <c r="B33" s="403" t="s">
        <v>31</v>
      </c>
      <c r="C33" s="403"/>
      <c r="D33" s="403"/>
      <c r="E33" s="403"/>
      <c r="F33" s="408" t="e">
        <f>IF(AJ1=0,E26,"لم يتم التسجيل")</f>
        <v>#N/A</v>
      </c>
      <c r="G33" s="409"/>
      <c r="H33" s="418" t="str">
        <f>IF(D4="أنثى","ليرة سورية فقط لا غير من الطالبة","ليرة سورية فقط لا غير من الطالب")&amp;" "&amp;H2</f>
        <v xml:space="preserve">ليرة سورية فقط لا غير من الطالب </v>
      </c>
      <c r="I33" s="418"/>
      <c r="J33" s="418"/>
      <c r="K33" s="418"/>
      <c r="L33" s="418"/>
      <c r="M33" s="418"/>
      <c r="N33" s="418"/>
      <c r="O33" s="418"/>
      <c r="P33" s="418"/>
      <c r="Q33" s="418"/>
      <c r="R33" s="418"/>
    </row>
    <row r="34" spans="2:18" ht="15.6" customHeight="1" x14ac:dyDescent="0.25">
      <c r="B34" s="403" t="str">
        <f>IF(D4="أنثى","رقمها الامتحاني","رقمه الامتحاني")</f>
        <v>رقمه الامتحاني</v>
      </c>
      <c r="C34" s="403"/>
      <c r="D34" s="403"/>
      <c r="E34" s="409">
        <f>D2</f>
        <v>0</v>
      </c>
      <c r="F34" s="409"/>
      <c r="G34" s="403" t="s">
        <v>32</v>
      </c>
      <c r="H34" s="403"/>
      <c r="I34" s="403"/>
      <c r="J34" s="403"/>
      <c r="K34" s="403"/>
      <c r="L34" s="403"/>
      <c r="M34" s="403"/>
      <c r="N34" s="403"/>
      <c r="O34" s="403"/>
      <c r="P34" s="403"/>
      <c r="Q34" s="403"/>
      <c r="R34" s="403"/>
    </row>
    <row r="35" spans="2:18" ht="15.6" customHeight="1" x14ac:dyDescent="0.25">
      <c r="B35" s="171"/>
      <c r="C35" s="172"/>
      <c r="D35" s="419"/>
      <c r="E35" s="419"/>
      <c r="F35" s="419"/>
      <c r="G35" s="419"/>
      <c r="H35" s="419"/>
      <c r="I35" s="173"/>
      <c r="J35" s="173"/>
      <c r="K35" s="171"/>
      <c r="L35" s="172"/>
      <c r="M35" s="419"/>
      <c r="N35" s="419"/>
      <c r="O35" s="419"/>
      <c r="P35" s="419"/>
      <c r="Q35" s="173"/>
      <c r="R35" s="173"/>
    </row>
    <row r="36" spans="2:18" ht="24" customHeight="1" x14ac:dyDescent="0.25">
      <c r="B36" s="420" t="s">
        <v>26</v>
      </c>
      <c r="C36" s="420"/>
      <c r="D36" s="420"/>
      <c r="E36" s="420"/>
      <c r="F36" s="420"/>
      <c r="G36" s="420"/>
      <c r="H36" s="420"/>
      <c r="I36" s="420"/>
      <c r="J36" s="420"/>
      <c r="K36" s="420"/>
      <c r="L36" s="420"/>
      <c r="M36" s="420"/>
      <c r="N36" s="420"/>
      <c r="O36" s="420"/>
      <c r="P36" s="420"/>
      <c r="Q36" s="420"/>
      <c r="R36" s="420"/>
    </row>
    <row r="37" spans="2:18" ht="24" customHeight="1" x14ac:dyDescent="0.25">
      <c r="B37" s="421" t="s">
        <v>30</v>
      </c>
      <c r="C37" s="421"/>
      <c r="D37" s="421"/>
      <c r="E37" s="421"/>
      <c r="F37" s="421"/>
      <c r="G37" s="421"/>
      <c r="H37" s="421"/>
      <c r="I37" s="421"/>
      <c r="J37" s="421"/>
      <c r="K37" s="421"/>
      <c r="L37" s="421"/>
      <c r="M37" s="421"/>
      <c r="N37" s="421"/>
      <c r="O37" s="421"/>
      <c r="P37" s="421"/>
      <c r="Q37" s="421"/>
      <c r="R37" s="421"/>
    </row>
    <row r="38" spans="2:18" ht="24" customHeight="1" x14ac:dyDescent="0.25">
      <c r="B38" s="403" t="s">
        <v>31</v>
      </c>
      <c r="C38" s="403"/>
      <c r="D38" s="403"/>
      <c r="E38" s="403"/>
      <c r="F38" s="408" t="e">
        <f>IF(AJ1&lt;&gt;0,F33,'اختيار المقررات'!AC29)</f>
        <v>#N/A</v>
      </c>
      <c r="G38" s="409"/>
      <c r="H38" s="410" t="str">
        <f>H33</f>
        <v xml:space="preserve">ليرة سورية فقط لا غير من الطالب </v>
      </c>
      <c r="I38" s="410"/>
      <c r="J38" s="410"/>
      <c r="K38" s="410"/>
      <c r="L38" s="410"/>
      <c r="M38" s="410"/>
      <c r="N38" s="410"/>
      <c r="O38" s="410"/>
      <c r="P38" s="410"/>
      <c r="Q38" s="410"/>
      <c r="R38" s="410"/>
    </row>
    <row r="39" spans="2:18" ht="24" customHeight="1" x14ac:dyDescent="0.3">
      <c r="B39" s="411" t="str">
        <f>B34</f>
        <v>رقمه الامتحاني</v>
      </c>
      <c r="C39" s="411"/>
      <c r="D39" s="411"/>
      <c r="E39" s="412">
        <f>E34</f>
        <v>0</v>
      </c>
      <c r="F39" s="412"/>
      <c r="G39" s="413" t="str">
        <f>G34</f>
        <v xml:space="preserve">وتحويله إلى حساب التعليم المفتوح رقم ck1-10173186 وتسليم إشعار القبض إلى صاحب العلاقة  </v>
      </c>
      <c r="H39" s="413"/>
      <c r="I39" s="413"/>
      <c r="J39" s="413"/>
      <c r="K39" s="413"/>
      <c r="L39" s="413"/>
      <c r="M39" s="413"/>
      <c r="N39" s="413"/>
      <c r="O39" s="413"/>
      <c r="P39" s="413"/>
      <c r="Q39" s="413"/>
      <c r="R39" s="413"/>
    </row>
    <row r="40" spans="2:18" ht="15.75" customHeight="1" x14ac:dyDescent="0.25"/>
    <row r="41" spans="2:18" ht="22.5" customHeight="1" x14ac:dyDescent="0.25"/>
    <row r="42" spans="2:18" ht="22.5" customHeight="1" x14ac:dyDescent="0.25">
      <c r="C42" s="160"/>
      <c r="D42" s="160"/>
      <c r="E42" s="160"/>
      <c r="F42" s="160"/>
      <c r="G42" s="160"/>
    </row>
    <row r="43" spans="2:18" ht="26.25" customHeight="1" x14ac:dyDescent="0.25">
      <c r="C43" s="160"/>
      <c r="D43" s="160"/>
      <c r="E43" s="160"/>
      <c r="F43" s="160"/>
      <c r="G43" s="160"/>
      <c r="H43" s="161"/>
      <c r="I43" s="161"/>
      <c r="J43" s="161"/>
      <c r="K43" s="161"/>
      <c r="L43" s="161"/>
      <c r="M43" s="161"/>
      <c r="N43" s="161"/>
      <c r="O43" s="161"/>
      <c r="P43" s="161"/>
      <c r="Q43" s="161"/>
      <c r="R43" s="161"/>
    </row>
    <row r="44" spans="2:18" x14ac:dyDescent="0.25">
      <c r="C44" s="160"/>
      <c r="D44" s="160"/>
      <c r="E44" s="160"/>
      <c r="F44" s="160"/>
      <c r="G44" s="160"/>
      <c r="H44" s="161"/>
      <c r="I44" s="161"/>
      <c r="J44" s="161"/>
      <c r="K44" s="161"/>
      <c r="L44" s="161"/>
      <c r="M44" s="161"/>
      <c r="N44" s="161"/>
      <c r="O44" s="161"/>
      <c r="P44" s="161"/>
      <c r="Q44" s="161"/>
      <c r="R44" s="161"/>
    </row>
  </sheetData>
  <sheetProtection algorithmName="SHA-512" hashValue="FJTovauPZHLUAc4s46vnNy1mkJBPDWI5HpVnUJfzaSC4DzzPI7Bd53P9YqHuTGqWozbi2guW5KcVI2YQrZGT1A==" saltValue="bLrFdeakq9FdimcBreHQQQ==" spinCount="100000" sheet="1" selectLockedCells="1" selectUnlockedCells="1"/>
  <mergeCells count="133">
    <mergeCell ref="B22:D22"/>
    <mergeCell ref="E22:I22"/>
    <mergeCell ref="K22:L22"/>
    <mergeCell ref="P22:R22"/>
    <mergeCell ref="F5:G5"/>
    <mergeCell ref="H5:I5"/>
    <mergeCell ref="K5:M5"/>
    <mergeCell ref="D13:G13"/>
    <mergeCell ref="L13:O13"/>
    <mergeCell ref="D11:G11"/>
    <mergeCell ref="L11:O11"/>
    <mergeCell ref="D15:G15"/>
    <mergeCell ref="L15:O15"/>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s>
  <conditionalFormatting sqref="C11:Q18">
    <cfRule type="expression" dxfId="54" priority="30">
      <formula>$C$12=""</formula>
    </cfRule>
  </conditionalFormatting>
  <conditionalFormatting sqref="C13:I18">
    <cfRule type="expression" dxfId="53" priority="29">
      <formula>$C$13=""</formula>
    </cfRule>
  </conditionalFormatting>
  <conditionalFormatting sqref="C14:I18">
    <cfRule type="expression" dxfId="52" priority="28">
      <formula>$C$14=""</formula>
    </cfRule>
  </conditionalFormatting>
  <conditionalFormatting sqref="C15:I18">
    <cfRule type="expression" dxfId="51" priority="27">
      <formula>$C$15=""</formula>
    </cfRule>
  </conditionalFormatting>
  <conditionalFormatting sqref="C16:I18">
    <cfRule type="expression" dxfId="50" priority="26">
      <formula>$C$16=""</formula>
    </cfRule>
  </conditionalFormatting>
  <conditionalFormatting sqref="C17:I18">
    <cfRule type="expression" dxfId="49" priority="25">
      <formula>$C$17=""</formula>
    </cfRule>
  </conditionalFormatting>
  <conditionalFormatting sqref="C18:I18">
    <cfRule type="expression" dxfId="48" priority="24">
      <formula>$C$18=""</formula>
    </cfRule>
  </conditionalFormatting>
  <conditionalFormatting sqref="K11:Q18">
    <cfRule type="expression" dxfId="47" priority="22">
      <formula>$K$12=""</formula>
    </cfRule>
  </conditionalFormatting>
  <conditionalFormatting sqref="K13:Q18">
    <cfRule type="expression" dxfId="46" priority="21">
      <formula>$K$13=""</formula>
    </cfRule>
  </conditionalFormatting>
  <conditionalFormatting sqref="K14:Q18">
    <cfRule type="expression" dxfId="45" priority="20">
      <formula>$K$14=""</formula>
    </cfRule>
  </conditionalFormatting>
  <conditionalFormatting sqref="K15:Q18">
    <cfRule type="expression" dxfId="44" priority="19">
      <formula>$K$15=""</formula>
    </cfRule>
  </conditionalFormatting>
  <conditionalFormatting sqref="K16:Q18">
    <cfRule type="expression" dxfId="43" priority="18">
      <formula>$K$16=""</formula>
    </cfRule>
  </conditionalFormatting>
  <conditionalFormatting sqref="K17:Q18">
    <cfRule type="expression" dxfId="42" priority="17">
      <formula>$K$17=""</formula>
    </cfRule>
  </conditionalFormatting>
  <conditionalFormatting sqref="K18:Q18">
    <cfRule type="expression" dxfId="41" priority="16">
      <formula>$K$18=""</formula>
    </cfRule>
  </conditionalFormatting>
  <conditionalFormatting sqref="AE3:AE22">
    <cfRule type="expression" dxfId="40" priority="8">
      <formula>AE3&lt;&gt;""</formula>
    </cfRule>
  </conditionalFormatting>
  <conditionalFormatting sqref="AC1">
    <cfRule type="expression" dxfId="39" priority="7">
      <formula>AC1&lt;&gt;""</formula>
    </cfRule>
  </conditionalFormatting>
  <conditionalFormatting sqref="AD1:AH2">
    <cfRule type="expression" dxfId="38" priority="6">
      <formula>$AD$1&lt;&gt;""</formula>
    </cfRule>
  </conditionalFormatting>
  <conditionalFormatting sqref="B35:R35">
    <cfRule type="expression" dxfId="37" priority="3">
      <formula>#REF!="لا"</formula>
    </cfRule>
  </conditionalFormatting>
  <conditionalFormatting sqref="B39:R39 B38:E38 B36:R37 H38">
    <cfRule type="expression" dxfId="36" priority="4">
      <formula>$K$25="لا"</formula>
    </cfRule>
  </conditionalFormatting>
  <conditionalFormatting sqref="C43:R44">
    <cfRule type="expression" dxfId="35" priority="5">
      <formula>$K$26="لا"</formula>
    </cfRule>
  </conditionalFormatting>
  <conditionalFormatting sqref="B32:R32">
    <cfRule type="expression" dxfId="34" priority="2">
      <formula>$K$25="لا"</formula>
    </cfRule>
  </conditionalFormatting>
  <conditionalFormatting sqref="B36:R37 B39:R39 B38:E38 H38:R38">
    <cfRule type="expression" dxfId="33" priority="1">
      <formula>$J$25="لا"</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topLeftCell="DE1" zoomScale="98" zoomScaleNormal="98" workbookViewId="0">
      <pane ySplit="4" topLeftCell="A5" activePane="bottomLeft" state="frozen"/>
      <selection pane="bottomLeft" activeCell="DK21" sqref="DK21"/>
    </sheetView>
  </sheetViews>
  <sheetFormatPr defaultColWidth="9" defaultRowHeight="14.4" x14ac:dyDescent="0.3"/>
  <cols>
    <col min="1" max="1" width="13.88671875" style="1" customWidth="1"/>
    <col min="2" max="2" width="10.88671875" style="1" bestFit="1" customWidth="1"/>
    <col min="3" max="4" width="9" style="1"/>
    <col min="5" max="5" width="10.109375" style="1" bestFit="1" customWidth="1"/>
    <col min="6" max="6" width="11.44140625" style="226" bestFit="1" customWidth="1"/>
    <col min="7" max="7" width="11.44140625" style="226" customWidth="1"/>
    <col min="8" max="8" width="13.44140625" style="1" customWidth="1"/>
    <col min="9" max="9" width="10.44140625" style="1" bestFit="1" customWidth="1"/>
    <col min="10" max="10" width="11.6640625" style="1" bestFit="1" customWidth="1"/>
    <col min="11" max="11" width="21.88671875" style="1" customWidth="1"/>
    <col min="12" max="12" width="24.44140625" style="1" customWidth="1"/>
    <col min="13" max="13" width="17.6640625" style="1" customWidth="1"/>
    <col min="14" max="14" width="20.109375" style="1" customWidth="1"/>
    <col min="15" max="15" width="31.6640625" style="1" customWidth="1"/>
    <col min="16" max="17" width="14.6640625" style="1" customWidth="1"/>
    <col min="18" max="18" width="19.109375" style="1" customWidth="1"/>
    <col min="19" max="19" width="14.109375" style="1" customWidth="1"/>
    <col min="20" max="20" width="6.88671875" style="1" bestFit="1" customWidth="1"/>
    <col min="21" max="48" width="4.44140625" style="1" customWidth="1"/>
    <col min="49" max="49" width="4" style="1" customWidth="1"/>
    <col min="50" max="58" width="4.44140625" style="1" customWidth="1"/>
    <col min="59" max="59" width="4.21875" style="1" customWidth="1"/>
    <col min="60" max="99" width="4.44140625" style="1" customWidth="1"/>
    <col min="100" max="100" width="9.109375" style="1" bestFit="1" customWidth="1"/>
    <col min="101" max="101" width="11.44140625" style="1" bestFit="1" customWidth="1"/>
    <col min="102" max="102" width="9.109375" style="1" bestFit="1" customWidth="1"/>
    <col min="103" max="103" width="9.109375" style="1" customWidth="1"/>
    <col min="104" max="105" width="9" style="1"/>
    <col min="106" max="106" width="10.109375" style="1" bestFit="1" customWidth="1"/>
    <col min="107" max="107" width="10.109375" style="1" customWidth="1"/>
    <col min="108" max="108" width="11.44140625" style="1" bestFit="1" customWidth="1"/>
    <col min="109" max="109" width="10.6640625" style="1" bestFit="1" customWidth="1"/>
    <col min="110" max="110" width="13.44140625" style="1" bestFit="1" customWidth="1"/>
    <col min="111" max="111" width="9.21875" style="1" bestFit="1" customWidth="1"/>
    <col min="112" max="112" width="9.21875" style="1" customWidth="1"/>
    <col min="113" max="113" width="6.44140625" style="1" bestFit="1" customWidth="1"/>
    <col min="114" max="117" width="9" style="1"/>
    <col min="118" max="118" width="12.44140625" style="1" bestFit="1" customWidth="1"/>
    <col min="119" max="119" width="13.44140625" style="1" bestFit="1" customWidth="1"/>
    <col min="120" max="16384" width="9" style="1"/>
  </cols>
  <sheetData>
    <row r="1" spans="1:129" s="195" customFormat="1" ht="18.600000000000001" thickBot="1" x14ac:dyDescent="0.35">
      <c r="A1" s="531"/>
      <c r="B1" s="532">
        <v>9999</v>
      </c>
      <c r="C1" s="533" t="s">
        <v>33</v>
      </c>
      <c r="D1" s="533"/>
      <c r="E1" s="533"/>
      <c r="F1" s="533"/>
      <c r="G1" s="533"/>
      <c r="H1" s="533"/>
      <c r="I1" s="533"/>
      <c r="J1" s="533"/>
      <c r="K1" s="534" t="s">
        <v>16</v>
      </c>
      <c r="L1" s="536" t="s">
        <v>220</v>
      </c>
      <c r="M1" s="529" t="s">
        <v>218</v>
      </c>
      <c r="N1" s="529" t="s">
        <v>219</v>
      </c>
      <c r="O1" s="539" t="s">
        <v>55</v>
      </c>
      <c r="P1" s="533" t="s">
        <v>34</v>
      </c>
      <c r="Q1" s="533"/>
      <c r="R1" s="533"/>
      <c r="S1" s="512" t="s">
        <v>9</v>
      </c>
      <c r="T1" s="514" t="s">
        <v>35</v>
      </c>
      <c r="U1" s="515"/>
      <c r="V1" s="515"/>
      <c r="W1" s="515"/>
      <c r="X1" s="515"/>
      <c r="Y1" s="515"/>
      <c r="Z1" s="515"/>
      <c r="AA1" s="515"/>
      <c r="AB1" s="515"/>
      <c r="AC1" s="515"/>
      <c r="AD1" s="515"/>
      <c r="AE1" s="515"/>
      <c r="AF1" s="515"/>
      <c r="AG1" s="515"/>
      <c r="AH1" s="515"/>
      <c r="AI1" s="515"/>
      <c r="AJ1" s="515"/>
      <c r="AK1" s="515"/>
      <c r="AL1" s="515"/>
      <c r="AM1" s="516"/>
      <c r="AN1" s="514" t="s">
        <v>21</v>
      </c>
      <c r="AO1" s="515"/>
      <c r="AP1" s="515"/>
      <c r="AQ1" s="515"/>
      <c r="AR1" s="515"/>
      <c r="AS1" s="515"/>
      <c r="AT1" s="515"/>
      <c r="AU1" s="515"/>
      <c r="AV1" s="515"/>
      <c r="AW1" s="515"/>
      <c r="AX1" s="515"/>
      <c r="AY1" s="515"/>
      <c r="AZ1" s="515"/>
      <c r="BA1" s="515"/>
      <c r="BB1" s="515"/>
      <c r="BC1" s="515"/>
      <c r="BD1" s="515"/>
      <c r="BE1" s="515"/>
      <c r="BF1" s="515"/>
      <c r="BG1" s="516"/>
      <c r="BH1" s="514" t="s">
        <v>36</v>
      </c>
      <c r="BI1" s="515"/>
      <c r="BJ1" s="515"/>
      <c r="BK1" s="515"/>
      <c r="BL1" s="515"/>
      <c r="BM1" s="515"/>
      <c r="BN1" s="515"/>
      <c r="BO1" s="515"/>
      <c r="BP1" s="515"/>
      <c r="BQ1" s="515"/>
      <c r="BR1" s="515"/>
      <c r="BS1" s="515"/>
      <c r="BT1" s="515"/>
      <c r="BU1" s="515"/>
      <c r="BV1" s="515"/>
      <c r="BW1" s="515"/>
      <c r="BX1" s="515"/>
      <c r="BY1" s="515"/>
      <c r="BZ1" s="515"/>
      <c r="CA1" s="516"/>
      <c r="CB1" s="514" t="s">
        <v>37</v>
      </c>
      <c r="CC1" s="515"/>
      <c r="CD1" s="515"/>
      <c r="CE1" s="515"/>
      <c r="CF1" s="515"/>
      <c r="CG1" s="515"/>
      <c r="CH1" s="515"/>
      <c r="CI1" s="515"/>
      <c r="CJ1" s="515"/>
      <c r="CK1" s="515"/>
      <c r="CL1" s="515"/>
      <c r="CM1" s="515"/>
      <c r="CN1" s="515"/>
      <c r="CO1" s="515"/>
      <c r="CP1" s="515"/>
      <c r="CQ1" s="515"/>
      <c r="CR1" s="515"/>
      <c r="CS1" s="515"/>
      <c r="CT1" s="515"/>
      <c r="CU1" s="516"/>
      <c r="CV1" s="551" t="s">
        <v>1</v>
      </c>
      <c r="CW1" s="552"/>
      <c r="CX1" s="553"/>
      <c r="CY1" s="553"/>
      <c r="CZ1" s="557" t="s">
        <v>634</v>
      </c>
      <c r="DA1" s="558"/>
      <c r="DB1" s="558"/>
      <c r="DC1" s="558"/>
      <c r="DD1" s="558"/>
      <c r="DE1" s="558"/>
      <c r="DF1" s="558"/>
      <c r="DG1" s="558"/>
      <c r="DH1" s="557" t="s">
        <v>38</v>
      </c>
      <c r="DI1" s="558"/>
      <c r="DJ1" s="558"/>
      <c r="DK1" s="559"/>
      <c r="DL1" s="557" t="s">
        <v>635</v>
      </c>
      <c r="DM1" s="558"/>
      <c r="DN1" s="558"/>
      <c r="DO1" s="559"/>
      <c r="DP1" s="104"/>
      <c r="DQ1" s="104"/>
      <c r="DR1" s="104"/>
      <c r="DS1" s="104"/>
    </row>
    <row r="2" spans="1:129" s="195" customFormat="1" ht="18.600000000000001" thickBot="1" x14ac:dyDescent="0.35">
      <c r="A2" s="531"/>
      <c r="B2" s="532"/>
      <c r="C2" s="533"/>
      <c r="D2" s="533"/>
      <c r="E2" s="533"/>
      <c r="F2" s="533"/>
      <c r="G2" s="533"/>
      <c r="H2" s="533"/>
      <c r="I2" s="533"/>
      <c r="J2" s="533"/>
      <c r="K2" s="535"/>
      <c r="L2" s="537"/>
      <c r="M2" s="530"/>
      <c r="N2" s="530"/>
      <c r="O2" s="540"/>
      <c r="P2" s="533"/>
      <c r="Q2" s="533"/>
      <c r="R2" s="533"/>
      <c r="S2" s="512"/>
      <c r="T2" s="517" t="s">
        <v>17</v>
      </c>
      <c r="U2" s="518"/>
      <c r="V2" s="518"/>
      <c r="W2" s="518"/>
      <c r="X2" s="518"/>
      <c r="Y2" s="518"/>
      <c r="Z2" s="518"/>
      <c r="AA2" s="518"/>
      <c r="AB2" s="518"/>
      <c r="AC2" s="519"/>
      <c r="AD2" s="518" t="s">
        <v>18</v>
      </c>
      <c r="AE2" s="518"/>
      <c r="AF2" s="518"/>
      <c r="AG2" s="518"/>
      <c r="AH2" s="518"/>
      <c r="AI2" s="518"/>
      <c r="AJ2" s="518"/>
      <c r="AK2" s="518"/>
      <c r="AL2" s="518"/>
      <c r="AM2" s="520"/>
      <c r="AN2" s="517" t="s">
        <v>17</v>
      </c>
      <c r="AO2" s="518"/>
      <c r="AP2" s="518"/>
      <c r="AQ2" s="518"/>
      <c r="AR2" s="518"/>
      <c r="AS2" s="518"/>
      <c r="AT2" s="518"/>
      <c r="AU2" s="518"/>
      <c r="AV2" s="518"/>
      <c r="AW2" s="519"/>
      <c r="AX2" s="518" t="s">
        <v>18</v>
      </c>
      <c r="AY2" s="518"/>
      <c r="AZ2" s="518"/>
      <c r="BA2" s="518"/>
      <c r="BB2" s="518"/>
      <c r="BC2" s="518"/>
      <c r="BD2" s="518"/>
      <c r="BE2" s="518"/>
      <c r="BF2" s="518"/>
      <c r="BG2" s="520"/>
      <c r="BH2" s="517" t="s">
        <v>17</v>
      </c>
      <c r="BI2" s="518"/>
      <c r="BJ2" s="518"/>
      <c r="BK2" s="518"/>
      <c r="BL2" s="518"/>
      <c r="BM2" s="518"/>
      <c r="BN2" s="518"/>
      <c r="BO2" s="518"/>
      <c r="BP2" s="518"/>
      <c r="BQ2" s="519"/>
      <c r="BR2" s="518" t="s">
        <v>18</v>
      </c>
      <c r="BS2" s="518"/>
      <c r="BT2" s="518"/>
      <c r="BU2" s="518"/>
      <c r="BV2" s="518"/>
      <c r="BW2" s="518"/>
      <c r="BX2" s="518"/>
      <c r="BY2" s="518"/>
      <c r="BZ2" s="518"/>
      <c r="CA2" s="520"/>
      <c r="CB2" s="517" t="s">
        <v>17</v>
      </c>
      <c r="CC2" s="518"/>
      <c r="CD2" s="518"/>
      <c r="CE2" s="518"/>
      <c r="CF2" s="518"/>
      <c r="CG2" s="518"/>
      <c r="CH2" s="518"/>
      <c r="CI2" s="518"/>
      <c r="CJ2" s="518"/>
      <c r="CK2" s="519"/>
      <c r="CL2" s="518" t="s">
        <v>18</v>
      </c>
      <c r="CM2" s="518"/>
      <c r="CN2" s="518"/>
      <c r="CO2" s="518"/>
      <c r="CP2" s="518"/>
      <c r="CQ2" s="518"/>
      <c r="CR2" s="518"/>
      <c r="CS2" s="518"/>
      <c r="CT2" s="518"/>
      <c r="CU2" s="520"/>
      <c r="CV2" s="554"/>
      <c r="CW2" s="555"/>
      <c r="CX2" s="556"/>
      <c r="CY2" s="556"/>
      <c r="CZ2" s="554"/>
      <c r="DA2" s="555"/>
      <c r="DB2" s="555"/>
      <c r="DC2" s="555"/>
      <c r="DD2" s="555"/>
      <c r="DE2" s="555"/>
      <c r="DF2" s="555"/>
      <c r="DG2" s="555"/>
      <c r="DH2" s="554"/>
      <c r="DI2" s="555"/>
      <c r="DJ2" s="555"/>
      <c r="DK2" s="556"/>
      <c r="DL2" s="554"/>
      <c r="DM2" s="555"/>
      <c r="DN2" s="555"/>
      <c r="DO2" s="556"/>
      <c r="DP2" s="104"/>
      <c r="DQ2" s="104"/>
      <c r="DR2" s="104"/>
      <c r="DS2" s="104"/>
    </row>
    <row r="3" spans="1:129" ht="80.25" customHeight="1" thickBot="1" x14ac:dyDescent="0.35">
      <c r="A3" s="196" t="s">
        <v>2</v>
      </c>
      <c r="B3" s="197" t="s">
        <v>39</v>
      </c>
      <c r="C3" s="197" t="s">
        <v>40</v>
      </c>
      <c r="D3" s="197" t="s">
        <v>41</v>
      </c>
      <c r="E3" s="197" t="s">
        <v>6</v>
      </c>
      <c r="F3" s="198" t="s">
        <v>7</v>
      </c>
      <c r="G3" s="198" t="s">
        <v>357</v>
      </c>
      <c r="H3" s="197" t="s">
        <v>52</v>
      </c>
      <c r="I3" s="197" t="s">
        <v>11</v>
      </c>
      <c r="J3" s="197" t="s">
        <v>10</v>
      </c>
      <c r="K3" s="535"/>
      <c r="L3" s="537"/>
      <c r="M3" s="530"/>
      <c r="N3" s="530"/>
      <c r="O3" s="540"/>
      <c r="P3" s="521" t="s">
        <v>27</v>
      </c>
      <c r="Q3" s="521" t="s">
        <v>42</v>
      </c>
      <c r="R3" s="524" t="s">
        <v>14</v>
      </c>
      <c r="S3" s="512"/>
      <c r="T3" s="527" t="s">
        <v>715</v>
      </c>
      <c r="U3" s="507"/>
      <c r="V3" s="506" t="s">
        <v>676</v>
      </c>
      <c r="W3" s="507"/>
      <c r="X3" s="506" t="s">
        <v>677</v>
      </c>
      <c r="Y3" s="507"/>
      <c r="Z3" s="506" t="s">
        <v>678</v>
      </c>
      <c r="AA3" s="507"/>
      <c r="AB3" s="506" t="s">
        <v>716</v>
      </c>
      <c r="AC3" s="508"/>
      <c r="AD3" s="509" t="s">
        <v>680</v>
      </c>
      <c r="AE3" s="507"/>
      <c r="AF3" s="506" t="s">
        <v>681</v>
      </c>
      <c r="AG3" s="507"/>
      <c r="AH3" s="506" t="s">
        <v>682</v>
      </c>
      <c r="AI3" s="507"/>
      <c r="AJ3" s="506" t="s">
        <v>683</v>
      </c>
      <c r="AK3" s="507"/>
      <c r="AL3" s="506" t="s">
        <v>684</v>
      </c>
      <c r="AM3" s="511"/>
      <c r="AN3" s="527" t="s">
        <v>695</v>
      </c>
      <c r="AO3" s="507"/>
      <c r="AP3" s="506" t="s">
        <v>696</v>
      </c>
      <c r="AQ3" s="507"/>
      <c r="AR3" s="506" t="s">
        <v>697</v>
      </c>
      <c r="AS3" s="507"/>
      <c r="AT3" s="506" t="s">
        <v>698</v>
      </c>
      <c r="AU3" s="507"/>
      <c r="AV3" s="506" t="s">
        <v>699</v>
      </c>
      <c r="AW3" s="508"/>
      <c r="AX3" s="509" t="s">
        <v>700</v>
      </c>
      <c r="AY3" s="507"/>
      <c r="AZ3" s="506" t="s">
        <v>717</v>
      </c>
      <c r="BA3" s="507"/>
      <c r="BB3" s="506" t="s">
        <v>702</v>
      </c>
      <c r="BC3" s="507"/>
      <c r="BD3" s="506" t="s">
        <v>703</v>
      </c>
      <c r="BE3" s="507"/>
      <c r="BF3" s="506" t="s">
        <v>704</v>
      </c>
      <c r="BG3" s="511"/>
      <c r="BH3" s="527" t="s">
        <v>685</v>
      </c>
      <c r="BI3" s="507"/>
      <c r="BJ3" s="506" t="s">
        <v>686</v>
      </c>
      <c r="BK3" s="507"/>
      <c r="BL3" s="506" t="s">
        <v>687</v>
      </c>
      <c r="BM3" s="507"/>
      <c r="BN3" s="506" t="s">
        <v>688</v>
      </c>
      <c r="BO3" s="507"/>
      <c r="BP3" s="506" t="s">
        <v>689</v>
      </c>
      <c r="BQ3" s="508"/>
      <c r="BR3" s="509" t="s">
        <v>690</v>
      </c>
      <c r="BS3" s="507"/>
      <c r="BT3" s="506" t="s">
        <v>691</v>
      </c>
      <c r="BU3" s="507"/>
      <c r="BV3" s="506" t="s">
        <v>692</v>
      </c>
      <c r="BW3" s="507"/>
      <c r="BX3" s="506" t="s">
        <v>693</v>
      </c>
      <c r="BY3" s="507"/>
      <c r="BZ3" s="506" t="s">
        <v>694</v>
      </c>
      <c r="CA3" s="511"/>
      <c r="CB3" s="527" t="s">
        <v>705</v>
      </c>
      <c r="CC3" s="507"/>
      <c r="CD3" s="506" t="s">
        <v>706</v>
      </c>
      <c r="CE3" s="507"/>
      <c r="CF3" s="506" t="s">
        <v>707</v>
      </c>
      <c r="CG3" s="507"/>
      <c r="CH3" s="506" t="s">
        <v>708</v>
      </c>
      <c r="CI3" s="507"/>
      <c r="CJ3" s="506" t="s">
        <v>718</v>
      </c>
      <c r="CK3" s="508"/>
      <c r="CL3" s="509" t="s">
        <v>710</v>
      </c>
      <c r="CM3" s="507"/>
      <c r="CN3" s="506" t="s">
        <v>711</v>
      </c>
      <c r="CO3" s="507"/>
      <c r="CP3" s="506" t="s">
        <v>719</v>
      </c>
      <c r="CQ3" s="507"/>
      <c r="CR3" s="506" t="s">
        <v>713</v>
      </c>
      <c r="CS3" s="507"/>
      <c r="CT3" s="506" t="s">
        <v>714</v>
      </c>
      <c r="CU3" s="511"/>
      <c r="CV3" s="541" t="s">
        <v>43</v>
      </c>
      <c r="CW3" s="549" t="s">
        <v>0</v>
      </c>
      <c r="CX3" s="544" t="s">
        <v>44</v>
      </c>
      <c r="CY3" s="544" t="s">
        <v>225</v>
      </c>
      <c r="CZ3" s="546" t="s">
        <v>636</v>
      </c>
      <c r="DA3" s="547" t="s">
        <v>637</v>
      </c>
      <c r="DB3" s="548" t="s">
        <v>25</v>
      </c>
      <c r="DC3" s="548" t="s">
        <v>520</v>
      </c>
      <c r="DD3" s="548" t="s">
        <v>23</v>
      </c>
      <c r="DE3" s="548" t="s">
        <v>46</v>
      </c>
      <c r="DF3" s="543" t="s">
        <v>24</v>
      </c>
      <c r="DG3" s="543" t="s">
        <v>26</v>
      </c>
      <c r="DH3" s="570" t="s">
        <v>47</v>
      </c>
      <c r="DI3" s="562" t="s">
        <v>232</v>
      </c>
      <c r="DJ3" s="562" t="s">
        <v>233</v>
      </c>
      <c r="DK3" s="564" t="s">
        <v>48</v>
      </c>
      <c r="DL3" s="566" t="s">
        <v>356</v>
      </c>
      <c r="DM3" s="568" t="s">
        <v>355</v>
      </c>
      <c r="DN3" s="568" t="s">
        <v>354</v>
      </c>
      <c r="DO3" s="560" t="s">
        <v>353</v>
      </c>
      <c r="DP3" s="501" t="s">
        <v>528</v>
      </c>
      <c r="DQ3" s="502"/>
      <c r="DR3" s="502"/>
      <c r="DS3" s="502"/>
      <c r="DT3" s="502"/>
      <c r="DU3" s="502"/>
      <c r="DV3" s="503" t="s">
        <v>4269</v>
      </c>
      <c r="DW3" s="199"/>
      <c r="DX3" s="199"/>
      <c r="DY3" s="65"/>
    </row>
    <row r="4" spans="1:129" s="67" customFormat="1" ht="24.9" customHeight="1" thickBot="1" x14ac:dyDescent="0.35">
      <c r="A4" s="200" t="s">
        <v>2</v>
      </c>
      <c r="B4" s="201" t="s">
        <v>39</v>
      </c>
      <c r="C4" s="201" t="s">
        <v>40</v>
      </c>
      <c r="D4" s="201" t="s">
        <v>41</v>
      </c>
      <c r="E4" s="201" t="s">
        <v>6</v>
      </c>
      <c r="F4" s="202" t="s">
        <v>7</v>
      </c>
      <c r="G4" s="202"/>
      <c r="H4" s="201"/>
      <c r="I4" s="201" t="s">
        <v>11</v>
      </c>
      <c r="J4" s="201" t="s">
        <v>10</v>
      </c>
      <c r="K4" s="535"/>
      <c r="L4" s="538"/>
      <c r="M4" s="530"/>
      <c r="N4" s="530"/>
      <c r="O4" s="540"/>
      <c r="P4" s="522"/>
      <c r="Q4" s="522"/>
      <c r="R4" s="525"/>
      <c r="S4" s="513"/>
      <c r="T4" s="526">
        <v>100</v>
      </c>
      <c r="U4" s="505"/>
      <c r="V4" s="504">
        <v>110</v>
      </c>
      <c r="W4" s="505"/>
      <c r="X4" s="504">
        <v>120</v>
      </c>
      <c r="Y4" s="505"/>
      <c r="Z4" s="504">
        <v>130</v>
      </c>
      <c r="AA4" s="505"/>
      <c r="AB4" s="504">
        <v>140</v>
      </c>
      <c r="AC4" s="510"/>
      <c r="AD4" s="523">
        <v>150</v>
      </c>
      <c r="AE4" s="505"/>
      <c r="AF4" s="504">
        <v>160</v>
      </c>
      <c r="AG4" s="505"/>
      <c r="AH4" s="504">
        <v>170</v>
      </c>
      <c r="AI4" s="505"/>
      <c r="AJ4" s="504">
        <v>180</v>
      </c>
      <c r="AK4" s="505"/>
      <c r="AL4" s="504">
        <v>190</v>
      </c>
      <c r="AM4" s="528"/>
      <c r="AN4" s="526">
        <v>200</v>
      </c>
      <c r="AO4" s="505"/>
      <c r="AP4" s="504">
        <v>210</v>
      </c>
      <c r="AQ4" s="505"/>
      <c r="AR4" s="504">
        <v>220</v>
      </c>
      <c r="AS4" s="505"/>
      <c r="AT4" s="504">
        <v>230</v>
      </c>
      <c r="AU4" s="505"/>
      <c r="AV4" s="504">
        <v>240</v>
      </c>
      <c r="AW4" s="510"/>
      <c r="AX4" s="523">
        <v>250</v>
      </c>
      <c r="AY4" s="505"/>
      <c r="AZ4" s="504">
        <v>260</v>
      </c>
      <c r="BA4" s="505"/>
      <c r="BB4" s="504">
        <v>270</v>
      </c>
      <c r="BC4" s="505"/>
      <c r="BD4" s="504">
        <v>280</v>
      </c>
      <c r="BE4" s="505"/>
      <c r="BF4" s="504">
        <v>290</v>
      </c>
      <c r="BG4" s="528"/>
      <c r="BH4" s="526">
        <v>300</v>
      </c>
      <c r="BI4" s="505"/>
      <c r="BJ4" s="504">
        <v>310</v>
      </c>
      <c r="BK4" s="505"/>
      <c r="BL4" s="504">
        <v>320</v>
      </c>
      <c r="BM4" s="505"/>
      <c r="BN4" s="504">
        <v>330</v>
      </c>
      <c r="BO4" s="505"/>
      <c r="BP4" s="504">
        <v>340</v>
      </c>
      <c r="BQ4" s="510"/>
      <c r="BR4" s="523">
        <v>350</v>
      </c>
      <c r="BS4" s="505"/>
      <c r="BT4" s="504">
        <v>360</v>
      </c>
      <c r="BU4" s="505"/>
      <c r="BV4" s="504">
        <v>370</v>
      </c>
      <c r="BW4" s="505"/>
      <c r="BX4" s="504">
        <v>380</v>
      </c>
      <c r="BY4" s="505"/>
      <c r="BZ4" s="504">
        <v>390</v>
      </c>
      <c r="CA4" s="528"/>
      <c r="CB4" s="526">
        <v>400</v>
      </c>
      <c r="CC4" s="505"/>
      <c r="CD4" s="504">
        <v>410</v>
      </c>
      <c r="CE4" s="505"/>
      <c r="CF4" s="504">
        <v>420</v>
      </c>
      <c r="CG4" s="505"/>
      <c r="CH4" s="504">
        <v>430</v>
      </c>
      <c r="CI4" s="505"/>
      <c r="CJ4" s="504">
        <v>440</v>
      </c>
      <c r="CK4" s="510"/>
      <c r="CL4" s="523">
        <v>450</v>
      </c>
      <c r="CM4" s="505"/>
      <c r="CN4" s="504">
        <v>460</v>
      </c>
      <c r="CO4" s="505"/>
      <c r="CP4" s="504">
        <v>470</v>
      </c>
      <c r="CQ4" s="505"/>
      <c r="CR4" s="504">
        <v>480</v>
      </c>
      <c r="CS4" s="505"/>
      <c r="CT4" s="504">
        <v>490</v>
      </c>
      <c r="CU4" s="528"/>
      <c r="CV4" s="542"/>
      <c r="CW4" s="550"/>
      <c r="CX4" s="545"/>
      <c r="CY4" s="545"/>
      <c r="CZ4" s="546"/>
      <c r="DA4" s="547"/>
      <c r="DB4" s="548"/>
      <c r="DC4" s="548"/>
      <c r="DD4" s="548"/>
      <c r="DE4" s="548"/>
      <c r="DF4" s="543"/>
      <c r="DG4" s="543"/>
      <c r="DH4" s="571"/>
      <c r="DI4" s="563"/>
      <c r="DJ4" s="563"/>
      <c r="DK4" s="565"/>
      <c r="DL4" s="567"/>
      <c r="DM4" s="569"/>
      <c r="DN4" s="569"/>
      <c r="DO4" s="561"/>
      <c r="DP4" s="501"/>
      <c r="DQ4" s="502"/>
      <c r="DR4" s="502"/>
      <c r="DS4" s="502"/>
      <c r="DT4" s="502"/>
      <c r="DU4" s="502"/>
      <c r="DV4" s="503"/>
    </row>
    <row r="5" spans="1:129" s="98" customFormat="1" ht="24.9" customHeight="1" x14ac:dyDescent="0.65">
      <c r="A5" s="203">
        <f>'اختيار المقررات'!E1</f>
        <v>0</v>
      </c>
      <c r="B5" s="203" t="str">
        <f>'اختيار المقررات'!L1</f>
        <v/>
      </c>
      <c r="C5" s="203" t="str">
        <f>'اختيار المقررات'!Q1</f>
        <v/>
      </c>
      <c r="D5" s="203" t="str">
        <f>'اختيار المقررات'!W1</f>
        <v/>
      </c>
      <c r="E5" s="203" t="str">
        <f>'اختيار المقررات'!AE1</f>
        <v/>
      </c>
      <c r="F5" s="204" t="str">
        <f>'اختيار المقررات'!AB1</f>
        <v/>
      </c>
      <c r="G5" s="203" t="str">
        <f>'اختيار المقررات'!AB3</f>
        <v>غير سوري</v>
      </c>
      <c r="H5" s="205">
        <f>'اختيار المقررات'!Q3</f>
        <v>0</v>
      </c>
      <c r="I5" s="203" t="str">
        <f>'اختيار المقررات'!E3</f>
        <v/>
      </c>
      <c r="J5" s="206" t="str">
        <f>'اختيار المقررات'!L3</f>
        <v/>
      </c>
      <c r="K5" s="207" t="str">
        <f>'اختيار المقررات'!W3</f>
        <v>غير سوري</v>
      </c>
      <c r="L5" s="207" t="str">
        <f>'اختيار المقررات'!AE3</f>
        <v>لايوجد</v>
      </c>
      <c r="M5" s="207">
        <f>'اختيار المقررات'!W4</f>
        <v>0</v>
      </c>
      <c r="N5" s="207">
        <f>'اختيار المقررات'!AB4</f>
        <v>0</v>
      </c>
      <c r="O5" s="206">
        <f>'اختيار المقررات'!AE4</f>
        <v>0</v>
      </c>
      <c r="P5" s="208" t="e">
        <f>'اختيار المقررات'!E4</f>
        <v>#N/A</v>
      </c>
      <c r="Q5" s="203" t="e">
        <f>'اختيار المقررات'!L4</f>
        <v>#N/A</v>
      </c>
      <c r="R5" s="206" t="e">
        <f>'اختيار المقررات'!Q4</f>
        <v>#N/A</v>
      </c>
      <c r="S5" s="209" t="e">
        <f>'اختيار المقررات'!E2</f>
        <v>#N/A</v>
      </c>
      <c r="T5" s="210" t="str">
        <f>IFERROR(IF(OR(T4=الإستمارة!$C$12,T4=الإستمارة!$C$13,T4=الإستمارة!$C$14,T4=الإستمارة!$C$15,T4=الإستمارة!$C$16,T4=الإستمارة!$C$17,T4=الإستمارة!$C$18),VLOOKUP(T4,الإستمارة!$C$12:$H$19,6,0),VLOOKUP(T4,الإستمارة!$K$12:$P$19,6,0)),"")</f>
        <v/>
      </c>
      <c r="U5" s="211" t="e">
        <f>'اختيار المقررات'!I8</f>
        <v>#N/A</v>
      </c>
      <c r="V5" s="210" t="str">
        <f>IFERROR(IF(OR(V4=الإستمارة!$C$12,V4=الإستمارة!$C$13,V4=الإستمارة!$C$14,V4=الإستمارة!$C$15,V4=الإستمارة!$C$16,V4=الإستمارة!$C$17,V4=الإستمارة!$C$18),VLOOKUP(V4,الإستمارة!$C$12:$H$19,6,0),VLOOKUP(V4,الإستمارة!$K$12:$P$19,6,0)),"")</f>
        <v/>
      </c>
      <c r="W5" s="211" t="e">
        <f>'اختيار المقررات'!I9</f>
        <v>#N/A</v>
      </c>
      <c r="X5" s="210" t="str">
        <f>IFERROR(IF(OR(X4=الإستمارة!$C$12,X4=الإستمارة!$C$13,X4=الإستمارة!$C$14,X4=الإستمارة!$C$15,X4=الإستمارة!$C$16,X4=الإستمارة!$C$17,X4=الإستمارة!$C$18),VLOOKUP(X4,الإستمارة!$C$12:$H$19,6,0),VLOOKUP(X4,الإستمارة!$K$12:$P$19,6,0)),"")</f>
        <v/>
      </c>
      <c r="Y5" s="211" t="e">
        <f>'اختيار المقررات'!I10</f>
        <v>#N/A</v>
      </c>
      <c r="Z5" s="210" t="str">
        <f>IFERROR(IF(OR(Z4=الإستمارة!$C$12,Z4=الإستمارة!$C$13,Z4=الإستمارة!$C$14,Z4=الإستمارة!$C$15,Z4=الإستمارة!$C$16,Z4=الإستمارة!$C$17,Z4=الإستمارة!$C$18),VLOOKUP(Z4,الإستمارة!$C$12:$H$19,6,0),VLOOKUP(Z4,الإستمارة!$K$12:$P$19,6,0)),"")</f>
        <v/>
      </c>
      <c r="AA5" s="211" t="e">
        <f>'اختيار المقررات'!I11</f>
        <v>#N/A</v>
      </c>
      <c r="AB5" s="210" t="str">
        <f>IFERROR(IF(OR(AB4=الإستمارة!$C$12,AB4=الإستمارة!$C$13,AB4=الإستمارة!$C$14,AB4=الإستمارة!$C$15,AB4=الإستمارة!$C$16,AB4=الإستمارة!$C$17,AB4=الإستمارة!$C$18),VLOOKUP(AB4,الإستمارة!$C$12:$H$19,6,0),VLOOKUP(AB4,الإستمارة!$K$12:$P$19,6,0)),"")</f>
        <v/>
      </c>
      <c r="AC5" s="211" t="e">
        <f>'اختيار المقررات'!I12</f>
        <v>#N/A</v>
      </c>
      <c r="AD5" s="212" t="str">
        <f>IFERROR(IF(OR(AD4=الإستمارة!$C$12,AD4=الإستمارة!$C$13,AD4=الإستمارة!$C$14,AD4=الإستمارة!$C$15,AD4=الإستمارة!$C$16,AD4=الإستمارة!$C$17,AD4=الإستمارة!$C$18),VLOOKUP(AD4,الإستمارة!$C$12:$H$19,6,0),VLOOKUP(AD4,الإستمارة!$K$12:$P$19,6,0)),"")</f>
        <v/>
      </c>
      <c r="AE5" s="213" t="e">
        <f>'اختيار المقررات'!Q8</f>
        <v>#N/A</v>
      </c>
      <c r="AF5" s="214" t="str">
        <f>IFERROR(IF(OR(AF4=الإستمارة!$C$12,AF4=الإستمارة!$C$13,AF4=الإستمارة!$C$14,AF4=الإستمارة!$C$15,AF4=الإستمارة!$C$16,AF4=الإستمارة!$C$17,AF4=الإستمارة!$C$18),VLOOKUP(AF4,الإستمارة!$C$12:$H$19,6,0),VLOOKUP(AF4,الإستمارة!$K$12:$P$19,6,0)),"")</f>
        <v/>
      </c>
      <c r="AG5" s="211" t="e">
        <f>'اختيار المقررات'!Q9</f>
        <v>#N/A</v>
      </c>
      <c r="AH5" s="212" t="str">
        <f>IFERROR(IF(OR(AH4=الإستمارة!$C$12,AH4=الإستمارة!$C$13,AH4=الإستمارة!$C$14,AH4=الإستمارة!$C$15,AH4=الإستمارة!$C$16,AH4=الإستمارة!$C$17,AH4=الإستمارة!$C$18),VLOOKUP(AH4,الإستمارة!$C$12:$H$19,6,0),VLOOKUP(AH4,الإستمارة!$K$12:$P$19,6,0)),"")</f>
        <v/>
      </c>
      <c r="AI5" s="211" t="e">
        <f>'اختيار المقررات'!Q10</f>
        <v>#N/A</v>
      </c>
      <c r="AJ5" s="212" t="str">
        <f>IFERROR(IF(OR(AJ4=الإستمارة!$C$12,AJ4=الإستمارة!$C$13,AJ4=الإستمارة!$C$14,AJ4=الإستمارة!$C$15,AJ4=الإستمارة!$C$16,AJ4=الإستمارة!$C$17,AJ4=الإستمارة!$C$18),VLOOKUP(AJ4,الإستمارة!$C$12:$H$19,6,0),VLOOKUP(AJ4,الإستمارة!$K$12:$P$19,6,0)),"")</f>
        <v/>
      </c>
      <c r="AK5" s="211" t="e">
        <f>'اختيار المقررات'!Q11</f>
        <v>#N/A</v>
      </c>
      <c r="AL5" s="212" t="str">
        <f>IFERROR(IF(OR(AL4=الإستمارة!$C$12,AL4=الإستمارة!$C$13,AL4=الإستمارة!$C$14,AL4=الإستمارة!$C$15,AL4=الإستمارة!$C$16,AL4=الإستمارة!$C$17,AL4=الإستمارة!$C$18),VLOOKUP(AL4,الإستمارة!$C$12:$H$19,6,0),VLOOKUP(AL4,الإستمارة!$K$12:$P$19,6,0)),"")</f>
        <v/>
      </c>
      <c r="AM5" s="211" t="e">
        <f>'اختيار المقررات'!Q12</f>
        <v>#N/A</v>
      </c>
      <c r="AN5" s="212" t="str">
        <f>IFERROR(IF(OR(AN4=الإستمارة!$C$12,AN4=الإستمارة!$C$13,AN4=الإستمارة!$C$14,AN4=الإستمارة!$C$15,AN4=الإستمارة!$C$16,AN4=الإستمارة!$C$17,AN4=الإستمارة!$C$18),VLOOKUP(AN4,الإستمارة!$C$12:$H$19,6,0),VLOOKUP(AN4,الإستمارة!$K$12:$P$19,6,0)),"")</f>
        <v/>
      </c>
      <c r="AO5" s="211" t="e">
        <f>'اختيار المقررات'!I15</f>
        <v>#N/A</v>
      </c>
      <c r="AP5" s="212" t="str">
        <f>IFERROR(IF(OR(AP4=الإستمارة!$C$12,AP4=الإستمارة!$C$13,AP4=الإستمارة!$C$14,AP4=الإستمارة!$C$15,AP4=الإستمارة!$C$16,AP4=الإستمارة!$C$17,AP4=الإستمارة!$C$18),VLOOKUP(AP4,الإستمارة!$C$12:$H$19,6,0),VLOOKUP(AP4,الإستمارة!$K$12:$P$19,6,0)),"")</f>
        <v/>
      </c>
      <c r="AQ5" s="215" t="e">
        <f>'اختيار المقررات'!I16</f>
        <v>#N/A</v>
      </c>
      <c r="AR5" s="210" t="str">
        <f>IFERROR(IF(OR(AR4=الإستمارة!$C$12,AR4=الإستمارة!$C$13,AR4=الإستمارة!$C$14,AR4=الإستمارة!$C$15,AR4=الإستمارة!$C$16,AR4=الإستمارة!$C$17,AR4=الإستمارة!$C$18),VLOOKUP(AR4,الإستمارة!$C$12:$H$19,6,0),VLOOKUP(AR4,الإستمارة!$K$12:$P$19,6,0)),"")</f>
        <v/>
      </c>
      <c r="AS5" s="211" t="e">
        <f>'اختيار المقررات'!I17</f>
        <v>#N/A</v>
      </c>
      <c r="AT5" s="212" t="str">
        <f>IFERROR(IF(OR(AT4=الإستمارة!$C$12,AT4=الإستمارة!$C$13,AT4=الإستمارة!$C$14,AT4=الإستمارة!$C$15,AT4=الإستمارة!$C$16,AT4=الإستمارة!$C$17,AT4=الإستمارة!$C$18),VLOOKUP(AT4,الإستمارة!$C$12:$H$19,6,0),VLOOKUP(AT4,الإستمارة!$K$12:$P$19,6,0)),"")</f>
        <v/>
      </c>
      <c r="AU5" s="211" t="e">
        <f>'اختيار المقررات'!I18</f>
        <v>#N/A</v>
      </c>
      <c r="AV5" s="212" t="str">
        <f>IFERROR(IF(OR(AV4=الإستمارة!$C$12,AV4=الإستمارة!$C$13,AV4=الإستمارة!$C$14,AV4=الإستمارة!$C$15,AV4=الإستمارة!$C$16,AV4=الإستمارة!$C$17,AV4=الإستمارة!$C$18),VLOOKUP(AV4,الإستمارة!$C$12:$H$19,6,0),VLOOKUP(AV4,الإستمارة!$K$12:$P$19,6,0)),"")</f>
        <v/>
      </c>
      <c r="AW5" s="211" t="e">
        <f>'اختيار المقررات'!I19</f>
        <v>#N/A</v>
      </c>
      <c r="AX5" s="212" t="str">
        <f>IFERROR(IF(OR(AX4=الإستمارة!$C$12,AX4=الإستمارة!$C$13,AX4=الإستمارة!$C$14,AX4=الإستمارة!$C$15,AX4=الإستمارة!$C$16,AX4=الإستمارة!$C$17,AX4=الإستمارة!$C$18),VLOOKUP(AX4,الإستمارة!$C$12:$H$19,6,0),VLOOKUP(AX4,الإستمارة!$K$12:$P$19,6,0)),"")</f>
        <v/>
      </c>
      <c r="AY5" s="211" t="e">
        <f>'اختيار المقررات'!Q15</f>
        <v>#N/A</v>
      </c>
      <c r="AZ5" s="212" t="str">
        <f>IFERROR(IF(OR(AZ4=الإستمارة!$C$12,AZ4=الإستمارة!$C$13,AZ4=الإستمارة!$C$14,AZ4=الإستمارة!$C$15,AZ4=الإستمارة!$C$16,AZ4=الإستمارة!$C$17,AZ4=الإستمارة!$C$18),VLOOKUP(AZ4,الإستمارة!$C$12:$H$19,6,0),VLOOKUP(AZ4,الإستمارة!$K$12:$P$19,6,0)),"")</f>
        <v/>
      </c>
      <c r="BA5" s="211" t="e">
        <f>'اختيار المقررات'!Q16</f>
        <v>#N/A</v>
      </c>
      <c r="BB5" s="212" t="str">
        <f>IFERROR(IF(OR(BB4=الإستمارة!$C$12,BB4=الإستمارة!$C$13,BB4=الإستمارة!$C$14,BB4=الإستمارة!$C$15,BB4=الإستمارة!$C$16,BB4=الإستمارة!$C$17,BB4=الإستمارة!$C$18),VLOOKUP(BB4,الإستمارة!$C$12:$H$19,6,0),VLOOKUP(BB4,الإستمارة!$K$12:$P$19,6,0)),"")</f>
        <v/>
      </c>
      <c r="BC5" s="213" t="e">
        <f>'اختيار المقررات'!Q17</f>
        <v>#N/A</v>
      </c>
      <c r="BD5" s="214" t="str">
        <f>IFERROR(IF(OR(BD4=الإستمارة!$C$12,BD4=الإستمارة!$C$13,BD4=الإستمارة!$C$14,BD4=الإستمارة!$C$15,BD4=الإستمارة!$C$16,BD4=الإستمارة!$C$17,BD4=الإستمارة!$C$18),VLOOKUP(BD4,الإستمارة!$C$12:$H$19,6,0),VLOOKUP(BD4,الإستمارة!$K$12:$P$19,6,0)),"")</f>
        <v/>
      </c>
      <c r="BE5" s="211" t="e">
        <f>'اختيار المقررات'!Q18</f>
        <v>#N/A</v>
      </c>
      <c r="BF5" s="212" t="str">
        <f>IFERROR(IF(OR(BF4=الإستمارة!$C$12,BF4=الإستمارة!$C$13,BF4=الإستمارة!$C$14,BF4=الإستمارة!$C$15,BF4=الإستمارة!$C$16,BF4=الإستمارة!$C$17,BF4=الإستمارة!$C$18),VLOOKUP(BF4,الإستمارة!$C$12:$H$19,6,0),VLOOKUP(BF4,الإستمارة!$K$12:$P$19,6,0)),"")</f>
        <v/>
      </c>
      <c r="BG5" s="211" t="e">
        <f>'اختيار المقررات'!Q19</f>
        <v>#N/A</v>
      </c>
      <c r="BH5" s="212" t="str">
        <f>IFERROR(IF(OR(BH4=الإستمارة!$C$12,BH4=الإستمارة!$C$13,BH4=الإستمارة!$C$14,BH4=الإستمارة!$C$15,BH4=الإستمارة!$C$16,BH4=الإستمارة!$C$17,BH4=الإستمارة!$C$18),VLOOKUP(BH4,الإستمارة!$C$12:$H$19,6,0),VLOOKUP(BH4,الإستمارة!$K$12:$P$19,6,0)),"")</f>
        <v/>
      </c>
      <c r="BI5" s="211" t="e">
        <f>'اختيار المقررات'!Y8</f>
        <v>#N/A</v>
      </c>
      <c r="BJ5" s="212" t="str">
        <f>IFERROR(IF(OR(BJ4=الإستمارة!$C$12,BJ4=الإستمارة!$C$13,BJ4=الإستمارة!$C$14,BJ4=الإستمارة!$C$15,BJ4=الإستمارة!$C$16,BJ4=الإستمارة!$C$17,BJ4=الإستمارة!$C$18),VLOOKUP(BJ4,الإستمارة!$C$12:$H$19,6,0),VLOOKUP(BJ4,الإستمارة!$K$12:$P$19,6,0)),"")</f>
        <v/>
      </c>
      <c r="BK5" s="211" t="e">
        <f>'اختيار المقررات'!Y9</f>
        <v>#N/A</v>
      </c>
      <c r="BL5" s="212" t="str">
        <f>IFERROR(IF(OR(BL4=الإستمارة!$C$12,BL4=الإستمارة!$C$13,BL4=الإستمارة!$C$14,BL4=الإستمارة!$C$15,BL4=الإستمارة!$C$16,BL4=الإستمارة!$C$17,BL4=الإستمارة!$C$18),VLOOKUP(BL4,الإستمارة!$C$12:$H$19,6,0),VLOOKUP(BL4,الإستمارة!$K$12:$P$19,6,0)),"")</f>
        <v/>
      </c>
      <c r="BM5" s="211" t="e">
        <f>'اختيار المقررات'!Y10</f>
        <v>#N/A</v>
      </c>
      <c r="BN5" s="212" t="str">
        <f>IFERROR(IF(OR(BN4=الإستمارة!$C$12,BN4=الإستمارة!$C$13,BN4=الإستمارة!$C$14,BN4=الإستمارة!$C$15,BN4=الإستمارة!$C$16,BN4=الإستمارة!$C$17,BN4=الإستمارة!$C$18),VLOOKUP(BN4,الإستمارة!$C$12:$H$19,6,0),VLOOKUP(BN4,الإستمارة!$K$12:$P$19,6,0)),"")</f>
        <v/>
      </c>
      <c r="BO5" s="215" t="e">
        <f>'اختيار المقررات'!Y11</f>
        <v>#N/A</v>
      </c>
      <c r="BP5" s="210" t="str">
        <f>IFERROR(IF(OR(BP4=الإستمارة!$C$12,BP4=الإستمارة!$C$13,BP4=الإستمارة!$C$14,BP4=الإستمارة!$C$15,BP4=الإستمارة!$C$16,BP4=الإستمارة!$C$17,BP4=الإستمارة!$C$18),VLOOKUP(BP4,الإستمارة!$C$12:$H$19,6,0),VLOOKUP(BP4,الإستمارة!$K$12:$P$19,6,0)),"")</f>
        <v/>
      </c>
      <c r="BQ5" s="211" t="e">
        <f>'اختيار المقررات'!Y12</f>
        <v>#N/A</v>
      </c>
      <c r="BR5" s="212" t="str">
        <f>IFERROR(IF(OR(BR4=الإستمارة!$C$12,BR4=الإستمارة!$C$13,BR4=الإستمارة!$C$14,BR4=الإستمارة!$C$15,BR4=الإستمارة!$C$16,BR4=الإستمارة!$C$17,BR4=الإستمارة!$C$18),VLOOKUP(BR4,الإستمارة!$C$12:$H$19,6,0),VLOOKUP(BR4,الإستمارة!$K$12:$P$19,6,0)),"")</f>
        <v/>
      </c>
      <c r="BS5" s="211" t="e">
        <f>'اختيار المقررات'!AG8</f>
        <v>#N/A</v>
      </c>
      <c r="BT5" s="212" t="str">
        <f>IFERROR(IF(OR(BT4=الإستمارة!$C$12,BT4=الإستمارة!$C$13,BT4=الإستمارة!$C$14,BT4=الإستمارة!$C$15,BT4=الإستمارة!$C$16,BT4=الإستمارة!$C$17,BT4=الإستمارة!$C$18),VLOOKUP(BT4,الإستمارة!$C$12:$H$19,6,0),VLOOKUP(BT4,الإستمارة!$K$12:$P$19,6,0)),"")</f>
        <v/>
      </c>
      <c r="BU5" s="211" t="e">
        <f>'اختيار المقررات'!AG9</f>
        <v>#N/A</v>
      </c>
      <c r="BV5" s="212" t="str">
        <f>IFERROR(IF(OR(BV4=الإستمارة!$C$12,BV4=الإستمارة!$C$13,BV4=الإستمارة!$C$14,BV4=الإستمارة!$C$15,BV4=الإستمارة!$C$16,BV4=الإستمارة!$C$17,BV4=الإستمارة!$C$18),VLOOKUP(BV4,الإستمارة!$C$12:$H$19,6,0),VLOOKUP(BV4,الإستمارة!$K$12:$P$19,6,0)),"")</f>
        <v/>
      </c>
      <c r="BW5" s="211" t="e">
        <f>'اختيار المقررات'!AG10</f>
        <v>#N/A</v>
      </c>
      <c r="BX5" s="212" t="str">
        <f>IFERROR(IF(OR(BX4=الإستمارة!$C$12,BX4=الإستمارة!$C$13,BX4=الإستمارة!$C$14,BX4=الإستمارة!$C$15,BX4=الإستمارة!$C$16,BX4=الإستمارة!$C$17,BX4=الإستمارة!$C$18),VLOOKUP(BX4,الإستمارة!$C$12:$H$19,6,0),VLOOKUP(BX4,الإستمارة!$K$12:$P$19,6,0)),"")</f>
        <v/>
      </c>
      <c r="BY5" s="211" t="e">
        <f>'اختيار المقررات'!AG11</f>
        <v>#N/A</v>
      </c>
      <c r="BZ5" s="212" t="str">
        <f>IFERROR(IF(OR(BZ4=الإستمارة!$C$12,BZ4=الإستمارة!$C$13,BZ4=الإستمارة!$C$14,BZ4=الإستمارة!$C$15,BZ4=الإستمارة!$C$16,BZ4=الإستمارة!$C$17,BZ4=الإستمارة!$C$18),VLOOKUP(BZ4,الإستمارة!$C$12:$H$19,6,0),VLOOKUP(BZ4,الإستمارة!$K$12:$P$19,6,0)),"")</f>
        <v/>
      </c>
      <c r="CA5" s="213" t="e">
        <f>'اختيار المقررات'!AG12</f>
        <v>#N/A</v>
      </c>
      <c r="CB5" s="214" t="str">
        <f>IFERROR(IF(OR(CB4=الإستمارة!$C$12,CB4=الإستمارة!$C$13,CB4=الإستمارة!$C$14,CB4=الإستمارة!$C$15,CB4=الإستمارة!$C$16,CB4=الإستمارة!$C$17,CB4=الإستمارة!$C$18),VLOOKUP(CB4,الإستمارة!$C$12:$H$19,6,0),VLOOKUP(CB4,الإستمارة!$K$12:$P$19,6,0)),"")</f>
        <v/>
      </c>
      <c r="CC5" s="211" t="e">
        <f>'اختيار المقررات'!Y15</f>
        <v>#N/A</v>
      </c>
      <c r="CD5" s="212" t="str">
        <f>IFERROR(IF(OR(CD4=الإستمارة!$C$12,CD4=الإستمارة!$C$13,CD4=الإستمارة!$C$14,CD4=الإستمارة!$C$15,CD4=الإستمارة!$C$16,CD4=الإستمارة!$C$17,CD4=الإستمارة!$C$18),VLOOKUP(CD4,الإستمارة!$C$12:$H$19,6,0),VLOOKUP(CD4,الإستمارة!$K$12:$P$19,6,0)),"")</f>
        <v/>
      </c>
      <c r="CE5" s="211" t="e">
        <f>'اختيار المقررات'!Y16</f>
        <v>#N/A</v>
      </c>
      <c r="CF5" s="212" t="str">
        <f>IFERROR(IF(OR(CF4=الإستمارة!$C$12,CF4=الإستمارة!$C$13,CF4=الإستمارة!$C$14,CF4=الإستمارة!$C$15,CF4=الإستمارة!$C$16,CF4=الإستمارة!$C$17,CF4=الإستمارة!$C$18),VLOOKUP(CF4,الإستمارة!$C$12:$H$19,6,0),VLOOKUP(CF4,الإستمارة!$K$12:$P$19,6,0)),"")</f>
        <v/>
      </c>
      <c r="CG5" s="211" t="e">
        <f>'اختيار المقررات'!Y17</f>
        <v>#N/A</v>
      </c>
      <c r="CH5" s="212" t="str">
        <f>IFERROR(IF(OR(CH4=الإستمارة!$C$12,CH4=الإستمارة!$C$13,CH4=الإستمارة!$C$14,CH4=الإستمارة!$C$15,CH4=الإستمارة!$C$16,CH4=الإستمارة!$C$17,CH4=الإستمارة!$C$18),VLOOKUP(CH4,الإستمارة!$C$12:$H$19,6,0),VLOOKUP(CH4,الإستمارة!$K$12:$P$19,6,0)),"")</f>
        <v/>
      </c>
      <c r="CI5" s="211" t="e">
        <f>'اختيار المقررات'!Y18</f>
        <v>#N/A</v>
      </c>
      <c r="CJ5" s="212" t="str">
        <f>IFERROR(IF(OR(CJ4=الإستمارة!$C$12,CJ4=الإستمارة!$C$13,CJ4=الإستمارة!$C$14,CJ4=الإستمارة!$C$15,CJ4=الإستمارة!$C$16,CJ4=الإستمارة!$C$17,CJ4=الإستمارة!$C$18),VLOOKUP(CJ4,الإستمارة!$C$12:$H$19,6,0),VLOOKUP(CJ4,الإستمارة!$K$12:$P$19,6,0)),"")</f>
        <v/>
      </c>
      <c r="CK5" s="211" t="e">
        <f>'اختيار المقررات'!Y19</f>
        <v>#N/A</v>
      </c>
      <c r="CL5" s="212" t="str">
        <f>IFERROR(IF(OR(CL4=الإستمارة!$C$12,CL4=الإستمارة!$C$13,CL4=الإستمارة!$C$14,CL4=الإستمارة!$C$15,CL4=الإستمارة!$C$16,CL4=الإستمارة!$C$17,CL4=الإستمارة!$C$18),VLOOKUP(CL4,الإستمارة!$C$12:$H$19,6,0),VLOOKUP(CL4,الإستمارة!$K$12:$P$19,6,0)),"")</f>
        <v/>
      </c>
      <c r="CM5" s="215" t="e">
        <f>'اختيار المقررات'!AG15</f>
        <v>#N/A</v>
      </c>
      <c r="CN5" s="210" t="str">
        <f>IFERROR(IF(OR(CN4=الإستمارة!$C$12,CN4=الإستمارة!$C$13,CN4=الإستمارة!$C$14,CN4=الإستمارة!$C$15,CN4=الإستمارة!$C$16,CN4=الإستمارة!$C$17,CN4=الإستمارة!$C$18),VLOOKUP(CN4,الإستمارة!$C$12:$H$19,6,0),VLOOKUP(CN4,الإستمارة!$K$12:$P$19,6,0)),"")</f>
        <v/>
      </c>
      <c r="CO5" s="211" t="e">
        <f>'اختيار المقررات'!AG16</f>
        <v>#N/A</v>
      </c>
      <c r="CP5" s="212" t="str">
        <f>IFERROR(IF(OR(CP4=الإستمارة!$C$12,CP4=الإستمارة!$C$13,CP4=الإستمارة!$C$14,CP4=الإستمارة!$C$15,CP4=الإستمارة!$C$16,CP4=الإستمارة!$C$17,CP4=الإستمارة!$C$18),VLOOKUP(CP4,الإستمارة!$C$12:$H$19,6,0),VLOOKUP(CP4,الإستمارة!$K$12:$P$19,6,0)),"")</f>
        <v/>
      </c>
      <c r="CQ5" s="211" t="e">
        <f>'اختيار المقررات'!AG17</f>
        <v>#N/A</v>
      </c>
      <c r="CR5" s="212" t="str">
        <f>IFERROR(IF(OR(CR4=الإستمارة!$C$12,CR4=الإستمارة!$C$13,CR4=الإستمارة!$C$14,CR4=الإستمارة!$C$15,CR4=الإستمارة!$C$16,CR4=الإستمارة!$C$17,CR4=الإستمارة!$C$18),VLOOKUP(CR4,الإستمارة!$C$12:$H$19,6,0),VLOOKUP(CR4,الإستمارة!$K$12:$P$19,6,0)),"")</f>
        <v/>
      </c>
      <c r="CS5" s="211" t="e">
        <f>'اختيار المقررات'!AG18</f>
        <v>#N/A</v>
      </c>
      <c r="CT5" s="212" t="str">
        <f>IFERROR(IF(OR(CT4=الإستمارة!$C$12,CT4=الإستمارة!$C$13,CT4=الإستمارة!$C$14,CT4=الإستمارة!$C$15,CT4=الإستمارة!$C$16,CT4=الإستمارة!$C$17,CT4=الإستمارة!$C$18),VLOOKUP(CT4,الإستمارة!$C$12:$H$19,6,0),VLOOKUP(CT4,الإستمارة!$K$12:$P$19,6,0)),"")</f>
        <v/>
      </c>
      <c r="CU5" s="211" t="e">
        <f>'اختيار المقررات'!AG19</f>
        <v>#N/A</v>
      </c>
      <c r="CV5" s="216" t="e">
        <f>'اختيار المقررات'!Q5</f>
        <v>#N/A</v>
      </c>
      <c r="CW5" s="217" t="e">
        <f>'اختيار المقررات'!W5</f>
        <v>#N/A</v>
      </c>
      <c r="CX5" s="218" t="e">
        <f>'اختيار المقررات'!AB5</f>
        <v>#N/A</v>
      </c>
      <c r="CY5" s="219">
        <f>'اختيار المقررات'!F5</f>
        <v>0</v>
      </c>
      <c r="CZ5" s="220" t="e">
        <f>'اختيار المقررات'!N27</f>
        <v>#N/A</v>
      </c>
      <c r="DA5" s="221" t="e">
        <f>'اختيار المقررات'!N25</f>
        <v>#N/A</v>
      </c>
      <c r="DB5" s="221" t="e">
        <f>'اختيار المقررات'!N26</f>
        <v>#N/A</v>
      </c>
      <c r="DC5" s="221" t="e">
        <f>'اختيار المقررات'!N28</f>
        <v>#N/A</v>
      </c>
      <c r="DD5" s="222" t="e">
        <f>'اختيار المقررات'!N29</f>
        <v>#N/A</v>
      </c>
      <c r="DE5" s="221" t="str">
        <f>'اختيار المقررات'!V28</f>
        <v>لا</v>
      </c>
      <c r="DF5" s="221" t="e">
        <f>'اختيار المقررات'!V29</f>
        <v>#N/A</v>
      </c>
      <c r="DG5" s="221" t="e">
        <f>'اختيار المقررات'!AC29</f>
        <v>#N/A</v>
      </c>
      <c r="DH5" s="216">
        <f>'اختيار المقررات'!AD25</f>
        <v>0</v>
      </c>
      <c r="DI5" s="223">
        <f>'اختيار المقررات'!AD26</f>
        <v>0</v>
      </c>
      <c r="DJ5" s="221" t="e">
        <f>'اختيار المقررات'!AD27</f>
        <v>#N/A</v>
      </c>
      <c r="DK5" s="224" t="e">
        <f>SUM(DH5:DJ5)</f>
        <v>#N/A</v>
      </c>
      <c r="DL5" s="216" t="e">
        <f>'اختيار المقررات'!AB2</f>
        <v>#N/A</v>
      </c>
      <c r="DM5" s="217" t="e">
        <f>'اختيار المقررات'!W2</f>
        <v>#N/A</v>
      </c>
      <c r="DN5" s="217" t="e">
        <f>'اختيار المقررات'!Q2</f>
        <v>#N/A</v>
      </c>
      <c r="DO5" s="224" t="e">
        <f>'اختيار المقررات'!L2</f>
        <v>#N/A</v>
      </c>
      <c r="DP5" s="225" t="str">
        <f>'اختيار المقررات'!C26</f>
        <v/>
      </c>
      <c r="DQ5" s="225" t="str">
        <f>'اختيار المقررات'!C27</f>
        <v/>
      </c>
      <c r="DR5" s="225" t="str">
        <f>'اختيار المقررات'!C28</f>
        <v/>
      </c>
      <c r="DS5" s="225" t="str">
        <f>'اختيار المقررات'!C29</f>
        <v/>
      </c>
      <c r="DT5" s="225" t="str">
        <f>'اختيار المقررات'!C30</f>
        <v/>
      </c>
      <c r="DU5" s="225" t="str">
        <f>'اختيار المقررات'!C31</f>
        <v/>
      </c>
      <c r="DV5" s="225" t="e">
        <f>'اختيار المقررات'!Y28</f>
        <v>#N/A</v>
      </c>
    </row>
  </sheetData>
  <sheetProtection algorithmName="SHA-512" hashValue="tGPWqpC++BUw4xAG3+33tUiPxEjjzFjkWNT+Rh2M010G8GnPdd1wRqh8BNd5ySYSOOTSyXnLxnW/dCehHCWGxA==" saltValue="jOggpNhFGnFqtRdpK5tpjA==" spinCount="100000" sheet="1" objects="1" scenarios="1"/>
  <mergeCells count="132">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Z4:BA4"/>
    <mergeCell ref="BB4:BC4"/>
    <mergeCell ref="BD4:BE4"/>
    <mergeCell ref="BL4:BM4"/>
    <mergeCell ref="BX4:BY4"/>
    <mergeCell ref="BZ4:CA4"/>
    <mergeCell ref="BN4:BO4"/>
    <mergeCell ref="AX3:AY3"/>
    <mergeCell ref="BH3:BI3"/>
    <mergeCell ref="BJ3:BK3"/>
    <mergeCell ref="BP4:BQ4"/>
    <mergeCell ref="BR4:BS4"/>
    <mergeCell ref="BV4:BW4"/>
    <mergeCell ref="M1:M4"/>
    <mergeCell ref="A1:A2"/>
    <mergeCell ref="B1:B2"/>
    <mergeCell ref="C1:J2"/>
    <mergeCell ref="K1:K4"/>
    <mergeCell ref="L1:L4"/>
    <mergeCell ref="N1:N4"/>
    <mergeCell ref="O1:O4"/>
    <mergeCell ref="P1:R2"/>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s>
  <conditionalFormatting sqref="A5">
    <cfRule type="duplicateValues" dxfId="32" priority="1"/>
  </conditionalFormatting>
  <conditionalFormatting sqref="A5">
    <cfRule type="duplicateValues" dxfId="31"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5"/>
  <dimension ref="A1:AD5212"/>
  <sheetViews>
    <sheetView rightToLeft="1" workbookViewId="0">
      <pane xSplit="1" ySplit="2" topLeftCell="B489" activePane="bottomRight" state="frozen"/>
      <selection pane="topRight" activeCell="B1" sqref="B1"/>
      <selection pane="bottomLeft" activeCell="A2" sqref="A2"/>
      <selection pane="bottomRight" activeCell="E506" sqref="E506"/>
    </sheetView>
  </sheetViews>
  <sheetFormatPr defaultColWidth="9" defaultRowHeight="14.4" x14ac:dyDescent="0.3"/>
  <cols>
    <col min="1" max="1" width="7" style="227" bestFit="1" customWidth="1"/>
    <col min="2" max="2" width="22.44140625" style="227" bestFit="1" customWidth="1"/>
    <col min="3" max="3" width="13.21875" style="227" bestFit="1" customWidth="1"/>
    <col min="4" max="4" width="20.6640625" style="227" bestFit="1" customWidth="1"/>
    <col min="5" max="5" width="7.77734375" style="227" bestFit="1" customWidth="1"/>
    <col min="6" max="6" width="11.33203125" style="228" bestFit="1" customWidth="1"/>
    <col min="7" max="7" width="19.6640625" style="227" bestFit="1" customWidth="1"/>
    <col min="8" max="8" width="13.6640625" style="227" bestFit="1" customWidth="1"/>
    <col min="9" max="9" width="9.6640625" style="227" bestFit="1" customWidth="1"/>
    <col min="10" max="10" width="10.44140625" style="227" bestFit="1" customWidth="1"/>
    <col min="11" max="11" width="11.109375" style="227" bestFit="1" customWidth="1"/>
    <col min="12" max="12" width="13.21875" style="227" bestFit="1" customWidth="1"/>
    <col min="13" max="13" width="9.44140625" style="227" bestFit="1" customWidth="1"/>
    <col min="14" max="14" width="13.33203125" style="227" bestFit="1" customWidth="1"/>
    <col min="15" max="15" width="14.6640625" style="227" bestFit="1" customWidth="1"/>
    <col min="16" max="16" width="11.77734375" style="227" bestFit="1" customWidth="1"/>
    <col min="17" max="17" width="12.21875" style="227" bestFit="1" customWidth="1"/>
    <col min="18" max="23" width="18.44140625" style="227" bestFit="1" customWidth="1"/>
    <col min="24" max="24" width="40.21875" style="227" bestFit="1" customWidth="1"/>
    <col min="25" max="25" width="39.77734375" style="227" bestFit="1" customWidth="1"/>
    <col min="26" max="26" width="22.44140625" style="227" bestFit="1" customWidth="1"/>
    <col min="27" max="27" width="21" style="227" bestFit="1" customWidth="1"/>
    <col min="28" max="28" width="23.109375" style="227" bestFit="1" customWidth="1"/>
    <col min="29" max="29" width="7.88671875" style="227" bestFit="1" customWidth="1"/>
    <col min="30" max="16384" width="9" style="227"/>
  </cols>
  <sheetData>
    <row r="1" spans="1:30" x14ac:dyDescent="0.3">
      <c r="A1" s="227">
        <v>1</v>
      </c>
      <c r="B1" s="227">
        <v>2</v>
      </c>
      <c r="C1" s="227">
        <v>3</v>
      </c>
      <c r="D1" s="227">
        <v>4</v>
      </c>
      <c r="E1" s="227">
        <v>5</v>
      </c>
      <c r="F1" s="228">
        <v>6</v>
      </c>
      <c r="G1" s="227">
        <v>7</v>
      </c>
      <c r="H1" s="227">
        <v>8</v>
      </c>
      <c r="I1" s="227">
        <v>9</v>
      </c>
      <c r="J1" s="227">
        <v>10</v>
      </c>
      <c r="K1" s="227">
        <v>11</v>
      </c>
      <c r="L1" s="227">
        <v>12</v>
      </c>
      <c r="M1" s="227">
        <v>13</v>
      </c>
      <c r="N1" s="227">
        <v>14</v>
      </c>
      <c r="O1" s="227">
        <v>15</v>
      </c>
      <c r="P1" s="227">
        <v>16</v>
      </c>
      <c r="Q1" s="227">
        <v>17</v>
      </c>
      <c r="R1" s="227">
        <v>18</v>
      </c>
      <c r="S1" s="227">
        <v>19</v>
      </c>
      <c r="T1" s="227">
        <v>20</v>
      </c>
      <c r="U1" s="227">
        <v>21</v>
      </c>
      <c r="V1" s="227">
        <v>22</v>
      </c>
      <c r="W1" s="227">
        <v>23</v>
      </c>
      <c r="X1" s="227">
        <v>24</v>
      </c>
      <c r="Y1" s="227">
        <v>25</v>
      </c>
      <c r="Z1" s="227">
        <v>26</v>
      </c>
      <c r="AA1" s="227">
        <v>27</v>
      </c>
      <c r="AB1" s="227">
        <v>28</v>
      </c>
      <c r="AC1" s="227">
        <v>29</v>
      </c>
      <c r="AD1" s="227">
        <v>30</v>
      </c>
    </row>
    <row r="2" spans="1:30" ht="33.75" customHeight="1" x14ac:dyDescent="0.3">
      <c r="A2" s="227" t="s">
        <v>814</v>
      </c>
      <c r="B2" s="227" t="s">
        <v>56</v>
      </c>
      <c r="C2" s="227" t="s">
        <v>49</v>
      </c>
      <c r="D2" s="227" t="s">
        <v>50</v>
      </c>
      <c r="E2" s="227" t="s">
        <v>11</v>
      </c>
      <c r="F2" s="228" t="s">
        <v>51</v>
      </c>
      <c r="G2" s="227" t="s">
        <v>6</v>
      </c>
      <c r="H2" s="227" t="s">
        <v>10</v>
      </c>
      <c r="I2" s="227" t="s">
        <v>9</v>
      </c>
      <c r="J2" s="227" t="s">
        <v>12</v>
      </c>
      <c r="K2" s="227" t="s">
        <v>53</v>
      </c>
      <c r="L2" s="227" t="s">
        <v>54</v>
      </c>
      <c r="M2" s="227" t="s">
        <v>57</v>
      </c>
      <c r="N2" s="227" t="s">
        <v>59</v>
      </c>
      <c r="O2" s="227" t="s">
        <v>60</v>
      </c>
      <c r="P2" s="227" t="s">
        <v>44</v>
      </c>
      <c r="Q2" s="227" t="s">
        <v>229</v>
      </c>
      <c r="R2" s="227" t="s">
        <v>516</v>
      </c>
      <c r="S2" s="227" t="s">
        <v>517</v>
      </c>
      <c r="T2" s="229" t="s">
        <v>518</v>
      </c>
      <c r="U2" s="227" t="s">
        <v>574</v>
      </c>
      <c r="V2" s="227" t="s">
        <v>583</v>
      </c>
      <c r="W2" s="227" t="s">
        <v>2609</v>
      </c>
      <c r="Y2" s="230" t="s">
        <v>363</v>
      </c>
      <c r="Z2" s="230" t="s">
        <v>364</v>
      </c>
      <c r="AA2" s="230" t="s">
        <v>365</v>
      </c>
      <c r="AB2" s="230" t="s">
        <v>366</v>
      </c>
    </row>
    <row r="3" spans="1:30" x14ac:dyDescent="0.3">
      <c r="A3" s="227">
        <v>208137</v>
      </c>
      <c r="B3" s="227" t="s">
        <v>892</v>
      </c>
      <c r="C3" s="227" t="s">
        <v>146</v>
      </c>
      <c r="D3" s="227" t="s">
        <v>893</v>
      </c>
      <c r="E3" s="227" t="s">
        <v>381</v>
      </c>
      <c r="F3" s="228">
        <v>29547</v>
      </c>
      <c r="G3" s="227" t="s">
        <v>360</v>
      </c>
      <c r="I3" s="227" t="s">
        <v>67</v>
      </c>
      <c r="T3" s="229"/>
      <c r="X3" s="227" t="s">
        <v>4267</v>
      </c>
    </row>
    <row r="4" spans="1:30" x14ac:dyDescent="0.3">
      <c r="A4" s="227">
        <v>210987</v>
      </c>
      <c r="B4" s="227" t="s">
        <v>2023</v>
      </c>
      <c r="C4" s="227" t="s">
        <v>103</v>
      </c>
      <c r="D4" s="227" t="s">
        <v>448</v>
      </c>
      <c r="E4" s="227" t="s">
        <v>382</v>
      </c>
      <c r="F4" s="228">
        <v>34394</v>
      </c>
      <c r="G4" s="227" t="s">
        <v>360</v>
      </c>
      <c r="H4" s="227" t="s">
        <v>383</v>
      </c>
      <c r="I4" s="227" t="s">
        <v>67</v>
      </c>
      <c r="J4" s="227" t="s">
        <v>384</v>
      </c>
      <c r="K4" s="227">
        <v>2012</v>
      </c>
      <c r="L4" s="227" t="s">
        <v>360</v>
      </c>
      <c r="O4" s="228"/>
      <c r="T4" s="229"/>
      <c r="Y4" s="227" t="s">
        <v>3024</v>
      </c>
      <c r="Z4" s="227" t="s">
        <v>3025</v>
      </c>
      <c r="AA4" s="227" t="s">
        <v>3026</v>
      </c>
      <c r="AB4" s="227" t="s">
        <v>2630</v>
      </c>
    </row>
    <row r="5" spans="1:30" x14ac:dyDescent="0.3">
      <c r="A5" s="227">
        <v>215330</v>
      </c>
      <c r="B5" s="227" t="s">
        <v>1778</v>
      </c>
      <c r="C5" s="227" t="s">
        <v>172</v>
      </c>
      <c r="D5" s="227" t="s">
        <v>2583</v>
      </c>
      <c r="E5" s="227" t="s">
        <v>382</v>
      </c>
      <c r="F5" s="228">
        <v>25997</v>
      </c>
      <c r="G5" s="227" t="s">
        <v>2584</v>
      </c>
      <c r="H5" s="227" t="s">
        <v>383</v>
      </c>
      <c r="I5" s="227" t="s">
        <v>67</v>
      </c>
      <c r="J5" s="227" t="s">
        <v>384</v>
      </c>
      <c r="K5" s="227">
        <v>2000</v>
      </c>
      <c r="L5" s="227" t="s">
        <v>360</v>
      </c>
      <c r="T5" s="229"/>
      <c r="Y5" s="227" t="s">
        <v>4184</v>
      </c>
      <c r="Z5" s="227" t="s">
        <v>3989</v>
      </c>
      <c r="AA5" s="227" t="s">
        <v>4185</v>
      </c>
      <c r="AB5" s="227" t="s">
        <v>2622</v>
      </c>
    </row>
    <row r="6" spans="1:30" x14ac:dyDescent="0.3">
      <c r="A6" s="227">
        <v>215143</v>
      </c>
      <c r="B6" s="227" t="s">
        <v>1850</v>
      </c>
      <c r="C6" s="227" t="s">
        <v>456</v>
      </c>
      <c r="D6" s="227" t="s">
        <v>2560</v>
      </c>
      <c r="E6" s="227" t="s">
        <v>382</v>
      </c>
      <c r="F6" s="228">
        <v>28342</v>
      </c>
      <c r="G6" s="227" t="s">
        <v>2188</v>
      </c>
      <c r="H6" s="227" t="s">
        <v>383</v>
      </c>
      <c r="I6" s="227" t="s">
        <v>67</v>
      </c>
      <c r="J6" s="227" t="s">
        <v>384</v>
      </c>
      <c r="K6" s="227">
        <v>2000</v>
      </c>
      <c r="L6" s="227" t="s">
        <v>362</v>
      </c>
      <c r="T6" s="229"/>
      <c r="Y6" s="227" t="s">
        <v>4147</v>
      </c>
      <c r="Z6" s="227" t="s">
        <v>4148</v>
      </c>
      <c r="AA6" s="227" t="s">
        <v>4149</v>
      </c>
      <c r="AB6" s="227" t="s">
        <v>2622</v>
      </c>
    </row>
    <row r="7" spans="1:30" x14ac:dyDescent="0.3">
      <c r="A7" s="227">
        <v>214386</v>
      </c>
      <c r="B7" s="227" t="s">
        <v>1816</v>
      </c>
      <c r="C7" s="227" t="s">
        <v>2407</v>
      </c>
      <c r="D7" s="227" t="s">
        <v>2461</v>
      </c>
      <c r="E7" s="227" t="s">
        <v>382</v>
      </c>
      <c r="F7" s="228">
        <v>29223</v>
      </c>
      <c r="G7" s="227" t="s">
        <v>2462</v>
      </c>
      <c r="H7" s="227" t="s">
        <v>383</v>
      </c>
      <c r="I7" s="227" t="s">
        <v>67</v>
      </c>
      <c r="J7" s="227" t="s">
        <v>384</v>
      </c>
      <c r="K7" s="227">
        <v>2016</v>
      </c>
      <c r="L7" s="227" t="s">
        <v>360</v>
      </c>
      <c r="T7" s="229"/>
      <c r="Y7" s="227" t="s">
        <v>3948</v>
      </c>
      <c r="Z7" s="227" t="s">
        <v>3728</v>
      </c>
      <c r="AA7" s="227" t="s">
        <v>3930</v>
      </c>
      <c r="AB7" s="227" t="s">
        <v>2630</v>
      </c>
    </row>
    <row r="8" spans="1:30" x14ac:dyDescent="0.3">
      <c r="A8" s="227">
        <v>209849</v>
      </c>
      <c r="B8" s="227" t="s">
        <v>1777</v>
      </c>
      <c r="C8" s="227" t="s">
        <v>102</v>
      </c>
      <c r="D8" s="227" t="s">
        <v>1974</v>
      </c>
      <c r="E8" s="227" t="s">
        <v>382</v>
      </c>
      <c r="F8" s="228">
        <v>29731</v>
      </c>
      <c r="G8" s="227" t="s">
        <v>758</v>
      </c>
      <c r="H8" s="227" t="s">
        <v>383</v>
      </c>
      <c r="I8" s="227" t="s">
        <v>67</v>
      </c>
      <c r="J8" s="227" t="s">
        <v>361</v>
      </c>
      <c r="K8" s="227">
        <v>1999</v>
      </c>
      <c r="L8" s="227" t="s">
        <v>362</v>
      </c>
      <c r="T8" s="229"/>
      <c r="Y8" s="227" t="s">
        <v>2876</v>
      </c>
      <c r="Z8" s="227" t="s">
        <v>2877</v>
      </c>
      <c r="AA8" s="227" t="s">
        <v>2878</v>
      </c>
      <c r="AB8" s="227" t="s">
        <v>2879</v>
      </c>
    </row>
    <row r="9" spans="1:30" x14ac:dyDescent="0.3">
      <c r="A9" s="227">
        <v>205099</v>
      </c>
      <c r="B9" s="227" t="s">
        <v>1779</v>
      </c>
      <c r="C9" s="227" t="s">
        <v>488</v>
      </c>
      <c r="D9" s="227" t="s">
        <v>1935</v>
      </c>
      <c r="E9" s="227" t="s">
        <v>381</v>
      </c>
      <c r="F9" s="228">
        <v>30043</v>
      </c>
      <c r="G9" s="227" t="s">
        <v>1936</v>
      </c>
      <c r="H9" s="227" t="s">
        <v>383</v>
      </c>
      <c r="I9" s="227" t="s">
        <v>67</v>
      </c>
      <c r="J9" s="227" t="s">
        <v>384</v>
      </c>
      <c r="K9" s="227">
        <v>2002</v>
      </c>
      <c r="L9" s="227" t="s">
        <v>367</v>
      </c>
      <c r="T9" s="229"/>
      <c r="Y9" s="227" t="s">
        <v>2752</v>
      </c>
      <c r="Z9" s="227" t="s">
        <v>2628</v>
      </c>
      <c r="AA9" s="227" t="s">
        <v>2753</v>
      </c>
      <c r="AB9" s="227" t="s">
        <v>2622</v>
      </c>
    </row>
    <row r="10" spans="1:30" x14ac:dyDescent="0.3">
      <c r="A10" s="227">
        <v>215351</v>
      </c>
      <c r="B10" s="227" t="s">
        <v>1780</v>
      </c>
      <c r="C10" s="227" t="s">
        <v>485</v>
      </c>
      <c r="D10" s="227" t="s">
        <v>252</v>
      </c>
      <c r="E10" s="227" t="s">
        <v>382</v>
      </c>
      <c r="F10" s="228">
        <v>30715</v>
      </c>
      <c r="G10" s="227" t="s">
        <v>360</v>
      </c>
      <c r="H10" s="227" t="s">
        <v>383</v>
      </c>
      <c r="I10" s="227" t="s">
        <v>67</v>
      </c>
      <c r="J10" s="227" t="s">
        <v>361</v>
      </c>
      <c r="K10" s="227">
        <v>2003</v>
      </c>
      <c r="L10" s="227" t="s">
        <v>360</v>
      </c>
      <c r="T10" s="229"/>
      <c r="Y10" s="227" t="s">
        <v>4189</v>
      </c>
      <c r="Z10" s="227" t="s">
        <v>4190</v>
      </c>
      <c r="AA10" s="227" t="s">
        <v>4191</v>
      </c>
      <c r="AB10" s="227" t="s">
        <v>2630</v>
      </c>
    </row>
    <row r="11" spans="1:30" x14ac:dyDescent="0.3">
      <c r="A11" s="227">
        <v>214496</v>
      </c>
      <c r="B11" s="227" t="s">
        <v>2484</v>
      </c>
      <c r="C11" s="227" t="s">
        <v>207</v>
      </c>
      <c r="D11" s="227" t="s">
        <v>2485</v>
      </c>
      <c r="E11" s="227" t="s">
        <v>382</v>
      </c>
      <c r="F11" s="228">
        <v>31451</v>
      </c>
      <c r="G11" s="227" t="s">
        <v>787</v>
      </c>
      <c r="H11" s="227" t="s">
        <v>383</v>
      </c>
      <c r="I11" s="227" t="s">
        <v>67</v>
      </c>
      <c r="J11" s="227" t="s">
        <v>384</v>
      </c>
      <c r="K11" s="227">
        <v>2008</v>
      </c>
      <c r="L11" s="227" t="s">
        <v>373</v>
      </c>
      <c r="T11" s="229"/>
      <c r="Y11" s="227" t="s">
        <v>3986</v>
      </c>
      <c r="Z11" s="227" t="s">
        <v>3987</v>
      </c>
      <c r="AA11" s="227" t="s">
        <v>3257</v>
      </c>
      <c r="AB11" s="227" t="s">
        <v>3988</v>
      </c>
    </row>
    <row r="12" spans="1:30" x14ac:dyDescent="0.3">
      <c r="A12" s="227">
        <v>213202</v>
      </c>
      <c r="B12" s="227" t="s">
        <v>1856</v>
      </c>
      <c r="C12" s="227" t="s">
        <v>68</v>
      </c>
      <c r="D12" s="227" t="s">
        <v>283</v>
      </c>
      <c r="E12" s="227" t="s">
        <v>382</v>
      </c>
      <c r="F12" s="228">
        <v>31464</v>
      </c>
      <c r="G12" s="227" t="s">
        <v>372</v>
      </c>
      <c r="H12" s="227" t="s">
        <v>383</v>
      </c>
      <c r="I12" s="227" t="s">
        <v>67</v>
      </c>
      <c r="J12" s="227" t="s">
        <v>361</v>
      </c>
      <c r="K12" s="227">
        <v>2005</v>
      </c>
      <c r="L12" s="227" t="s">
        <v>369</v>
      </c>
      <c r="T12" s="229"/>
      <c r="Y12" s="227" t="s">
        <v>3656</v>
      </c>
      <c r="Z12" s="227" t="s">
        <v>2633</v>
      </c>
      <c r="AA12" s="227" t="s">
        <v>3476</v>
      </c>
      <c r="AB12" s="227" t="s">
        <v>3657</v>
      </c>
    </row>
    <row r="13" spans="1:30" x14ac:dyDescent="0.3">
      <c r="A13" s="227">
        <v>214467</v>
      </c>
      <c r="B13" s="227" t="s">
        <v>1865</v>
      </c>
      <c r="C13" s="227" t="s">
        <v>98</v>
      </c>
      <c r="D13" s="227" t="s">
        <v>2479</v>
      </c>
      <c r="E13" s="227" t="s">
        <v>382</v>
      </c>
      <c r="F13" s="228">
        <v>32059</v>
      </c>
      <c r="G13" s="227" t="s">
        <v>757</v>
      </c>
      <c r="H13" s="227" t="s">
        <v>383</v>
      </c>
      <c r="I13" s="227" t="s">
        <v>67</v>
      </c>
      <c r="J13" s="227" t="s">
        <v>384</v>
      </c>
      <c r="K13" s="227">
        <v>2009</v>
      </c>
      <c r="L13" s="227" t="s">
        <v>360</v>
      </c>
      <c r="T13" s="229"/>
      <c r="Y13" s="227" t="s">
        <v>3972</v>
      </c>
      <c r="Z13" s="227" t="s">
        <v>3716</v>
      </c>
      <c r="AA13" s="227" t="s">
        <v>3467</v>
      </c>
      <c r="AB13" s="227" t="s">
        <v>2630</v>
      </c>
    </row>
    <row r="14" spans="1:30" x14ac:dyDescent="0.3">
      <c r="A14" s="227">
        <v>213211</v>
      </c>
      <c r="B14" s="227" t="s">
        <v>2319</v>
      </c>
      <c r="C14" s="227" t="s">
        <v>488</v>
      </c>
      <c r="D14" s="227" t="s">
        <v>2320</v>
      </c>
      <c r="E14" s="227" t="s">
        <v>382</v>
      </c>
      <c r="F14" s="228">
        <v>32120</v>
      </c>
      <c r="G14" s="227" t="s">
        <v>757</v>
      </c>
      <c r="H14" s="227" t="s">
        <v>383</v>
      </c>
      <c r="I14" s="227" t="s">
        <v>67</v>
      </c>
      <c r="J14" s="227" t="s">
        <v>384</v>
      </c>
      <c r="K14" s="227">
        <v>2010</v>
      </c>
      <c r="L14" s="227" t="s">
        <v>360</v>
      </c>
      <c r="T14" s="229"/>
      <c r="Y14" s="227" t="s">
        <v>3660</v>
      </c>
      <c r="Z14" s="227" t="s">
        <v>2628</v>
      </c>
      <c r="AA14" s="227" t="s">
        <v>3661</v>
      </c>
      <c r="AB14" s="227" t="s">
        <v>2704</v>
      </c>
    </row>
    <row r="15" spans="1:30" x14ac:dyDescent="0.3">
      <c r="A15" s="227">
        <v>215120</v>
      </c>
      <c r="B15" s="227" t="s">
        <v>1871</v>
      </c>
      <c r="C15" s="227" t="s">
        <v>95</v>
      </c>
      <c r="D15" s="227" t="s">
        <v>2337</v>
      </c>
      <c r="E15" s="227" t="s">
        <v>381</v>
      </c>
      <c r="F15" s="228">
        <v>32143</v>
      </c>
      <c r="G15" s="227" t="s">
        <v>1872</v>
      </c>
      <c r="H15" s="227" t="s">
        <v>383</v>
      </c>
      <c r="I15" s="227" t="s">
        <v>67</v>
      </c>
      <c r="J15" s="227" t="s">
        <v>384</v>
      </c>
      <c r="K15" s="227">
        <v>2005</v>
      </c>
      <c r="L15" s="227" t="s">
        <v>380</v>
      </c>
      <c r="T15" s="229"/>
      <c r="Y15" s="227" t="s">
        <v>4144</v>
      </c>
      <c r="Z15" s="227" t="s">
        <v>3634</v>
      </c>
      <c r="AA15" s="227" t="s">
        <v>4109</v>
      </c>
      <c r="AB15" s="227" t="s">
        <v>4145</v>
      </c>
    </row>
    <row r="16" spans="1:30" x14ac:dyDescent="0.3">
      <c r="A16" s="227">
        <v>211310</v>
      </c>
      <c r="B16" s="227" t="s">
        <v>1852</v>
      </c>
      <c r="C16" s="227" t="s">
        <v>474</v>
      </c>
      <c r="D16" s="227" t="s">
        <v>2047</v>
      </c>
      <c r="E16" s="227" t="s">
        <v>382</v>
      </c>
      <c r="F16" s="228">
        <v>32509</v>
      </c>
      <c r="G16" s="227" t="s">
        <v>2048</v>
      </c>
      <c r="H16" s="227" t="s">
        <v>383</v>
      </c>
      <c r="I16" s="227" t="s">
        <v>67</v>
      </c>
      <c r="J16" s="227" t="s">
        <v>384</v>
      </c>
      <c r="K16" s="227">
        <v>2007</v>
      </c>
      <c r="L16" s="227" t="s">
        <v>360</v>
      </c>
      <c r="T16" s="229"/>
      <c r="Y16" s="227" t="s">
        <v>3080</v>
      </c>
      <c r="Z16" s="227" t="s">
        <v>3081</v>
      </c>
      <c r="AA16" s="227" t="s">
        <v>2700</v>
      </c>
      <c r="AB16" s="227" t="s">
        <v>3082</v>
      </c>
    </row>
    <row r="17" spans="1:28" x14ac:dyDescent="0.3">
      <c r="A17" s="227">
        <v>213358</v>
      </c>
      <c r="B17" s="227" t="s">
        <v>2356</v>
      </c>
      <c r="C17" s="227" t="s">
        <v>2357</v>
      </c>
      <c r="D17" s="227" t="s">
        <v>308</v>
      </c>
      <c r="E17" s="227" t="s">
        <v>382</v>
      </c>
      <c r="F17" s="228">
        <v>32534</v>
      </c>
      <c r="G17" s="227" t="s">
        <v>362</v>
      </c>
      <c r="H17" s="227" t="s">
        <v>383</v>
      </c>
      <c r="I17" s="227" t="s">
        <v>67</v>
      </c>
      <c r="J17" s="227" t="s">
        <v>384</v>
      </c>
      <c r="K17" s="227">
        <v>2008</v>
      </c>
      <c r="L17" s="227" t="s">
        <v>360</v>
      </c>
      <c r="T17" s="229"/>
      <c r="Y17" s="227" t="s">
        <v>3710</v>
      </c>
      <c r="Z17" s="227" t="s">
        <v>3711</v>
      </c>
      <c r="AA17" s="227" t="s">
        <v>2791</v>
      </c>
      <c r="AB17" s="227" t="s">
        <v>2630</v>
      </c>
    </row>
    <row r="18" spans="1:28" x14ac:dyDescent="0.3">
      <c r="A18" s="227">
        <v>211600</v>
      </c>
      <c r="B18" s="227" t="s">
        <v>2085</v>
      </c>
      <c r="C18" s="227" t="s">
        <v>108</v>
      </c>
      <c r="D18" s="227" t="s">
        <v>237</v>
      </c>
      <c r="E18" s="227" t="s">
        <v>382</v>
      </c>
      <c r="F18" s="228">
        <v>32575</v>
      </c>
      <c r="G18" s="227" t="s">
        <v>651</v>
      </c>
      <c r="H18" s="227" t="s">
        <v>383</v>
      </c>
      <c r="I18" s="227" t="s">
        <v>67</v>
      </c>
      <c r="J18" s="227" t="s">
        <v>384</v>
      </c>
      <c r="K18" s="227">
        <v>2010</v>
      </c>
      <c r="L18" s="227" t="s">
        <v>360</v>
      </c>
      <c r="T18" s="229"/>
      <c r="Y18" s="227" t="s">
        <v>3163</v>
      </c>
      <c r="Z18" s="227" t="s">
        <v>3054</v>
      </c>
      <c r="AA18" s="227" t="s">
        <v>3131</v>
      </c>
      <c r="AB18" s="227" t="s">
        <v>3164</v>
      </c>
    </row>
    <row r="19" spans="1:28" x14ac:dyDescent="0.3">
      <c r="A19" s="227">
        <v>214324</v>
      </c>
      <c r="B19" s="227" t="s">
        <v>1787</v>
      </c>
      <c r="C19" s="227" t="s">
        <v>166</v>
      </c>
      <c r="D19" s="227" t="s">
        <v>2454</v>
      </c>
      <c r="E19" s="227" t="s">
        <v>382</v>
      </c>
      <c r="F19" s="228">
        <v>32579</v>
      </c>
      <c r="G19" s="227" t="s">
        <v>2455</v>
      </c>
      <c r="H19" s="227" t="s">
        <v>383</v>
      </c>
      <c r="I19" s="227" t="s">
        <v>67</v>
      </c>
      <c r="J19" s="227" t="s">
        <v>384</v>
      </c>
      <c r="K19" s="227">
        <v>2010</v>
      </c>
      <c r="L19" s="227" t="s">
        <v>372</v>
      </c>
      <c r="T19" s="229"/>
      <c r="Y19" s="227" t="s">
        <v>3934</v>
      </c>
      <c r="Z19" s="227" t="s">
        <v>3702</v>
      </c>
      <c r="AA19" s="227" t="s">
        <v>2672</v>
      </c>
      <c r="AB19" s="227" t="s">
        <v>3935</v>
      </c>
    </row>
    <row r="20" spans="1:28" x14ac:dyDescent="0.3">
      <c r="A20" s="227">
        <v>214707</v>
      </c>
      <c r="B20" s="227" t="s">
        <v>1785</v>
      </c>
      <c r="C20" s="227" t="s">
        <v>92</v>
      </c>
      <c r="D20" s="227" t="s">
        <v>2512</v>
      </c>
      <c r="E20" s="227" t="s">
        <v>382</v>
      </c>
      <c r="F20" s="228">
        <v>32609</v>
      </c>
      <c r="G20" s="227" t="s">
        <v>759</v>
      </c>
      <c r="H20" s="227" t="s">
        <v>383</v>
      </c>
      <c r="I20" s="227" t="s">
        <v>67</v>
      </c>
      <c r="J20" s="227" t="s">
        <v>384</v>
      </c>
      <c r="K20" s="227">
        <v>2008</v>
      </c>
      <c r="L20" s="227" t="s">
        <v>375</v>
      </c>
      <c r="T20" s="229"/>
      <c r="Y20" s="227" t="s">
        <v>4036</v>
      </c>
      <c r="Z20" s="227" t="s">
        <v>2721</v>
      </c>
      <c r="AA20" s="227" t="s">
        <v>4037</v>
      </c>
      <c r="AB20" s="227" t="s">
        <v>4038</v>
      </c>
    </row>
    <row r="21" spans="1:28" x14ac:dyDescent="0.3">
      <c r="A21" s="227">
        <v>215024</v>
      </c>
      <c r="B21" s="227" t="s">
        <v>2553</v>
      </c>
      <c r="C21" s="227" t="s">
        <v>82</v>
      </c>
      <c r="D21" s="227" t="s">
        <v>2554</v>
      </c>
      <c r="E21" s="227" t="s">
        <v>382</v>
      </c>
      <c r="F21" s="228">
        <v>32635</v>
      </c>
      <c r="G21" s="227" t="s">
        <v>769</v>
      </c>
      <c r="H21" s="227" t="s">
        <v>383</v>
      </c>
      <c r="I21" s="227" t="s">
        <v>67</v>
      </c>
      <c r="J21" s="227" t="s">
        <v>384</v>
      </c>
      <c r="K21" s="227">
        <v>2008</v>
      </c>
      <c r="L21" s="227" t="s">
        <v>362</v>
      </c>
      <c r="T21" s="229"/>
      <c r="Y21" s="227" t="s">
        <v>4120</v>
      </c>
      <c r="Z21" s="227" t="s">
        <v>4121</v>
      </c>
      <c r="AA21" s="227" t="s">
        <v>4122</v>
      </c>
      <c r="AB21" s="227" t="s">
        <v>4123</v>
      </c>
    </row>
    <row r="22" spans="1:28" x14ac:dyDescent="0.3">
      <c r="A22" s="227">
        <v>214883</v>
      </c>
      <c r="B22" s="227" t="s">
        <v>1838</v>
      </c>
      <c r="C22" s="227" t="s">
        <v>444</v>
      </c>
      <c r="D22" s="227" t="s">
        <v>2537</v>
      </c>
      <c r="E22" s="227" t="s">
        <v>381</v>
      </c>
      <c r="F22" s="228">
        <v>32667</v>
      </c>
      <c r="G22" s="227" t="s">
        <v>757</v>
      </c>
      <c r="H22" s="227" t="s">
        <v>388</v>
      </c>
      <c r="I22" s="227" t="s">
        <v>67</v>
      </c>
      <c r="J22" s="227" t="s">
        <v>384</v>
      </c>
      <c r="K22" s="227">
        <v>2015</v>
      </c>
      <c r="L22" s="227" t="s">
        <v>360</v>
      </c>
      <c r="T22" s="229"/>
      <c r="Y22" s="227" t="s">
        <v>4090</v>
      </c>
      <c r="Z22" s="227" t="s">
        <v>3902</v>
      </c>
      <c r="AA22" s="227" t="s">
        <v>2997</v>
      </c>
      <c r="AB22" s="227" t="s">
        <v>2630</v>
      </c>
    </row>
    <row r="23" spans="1:28" x14ac:dyDescent="0.3">
      <c r="A23" s="227">
        <v>214514</v>
      </c>
      <c r="B23" s="227" t="s">
        <v>1855</v>
      </c>
      <c r="C23" s="227" t="s">
        <v>95</v>
      </c>
      <c r="D23" s="227" t="s">
        <v>2491</v>
      </c>
      <c r="E23" s="227" t="s">
        <v>382</v>
      </c>
      <c r="F23" s="228">
        <v>32763</v>
      </c>
      <c r="G23" s="227" t="s">
        <v>2492</v>
      </c>
      <c r="H23" s="227" t="s">
        <v>383</v>
      </c>
      <c r="I23" s="227" t="s">
        <v>67</v>
      </c>
      <c r="J23" s="227" t="s">
        <v>384</v>
      </c>
      <c r="K23" s="227">
        <v>2007</v>
      </c>
      <c r="L23" s="227" t="s">
        <v>362</v>
      </c>
      <c r="T23" s="229"/>
      <c r="Y23" s="227" t="s">
        <v>3993</v>
      </c>
      <c r="Z23" s="227" t="s">
        <v>3994</v>
      </c>
      <c r="AA23" s="227" t="s">
        <v>3995</v>
      </c>
      <c r="AB23" s="227" t="s">
        <v>3996</v>
      </c>
    </row>
    <row r="24" spans="1:28" x14ac:dyDescent="0.3">
      <c r="A24" s="227">
        <v>214800</v>
      </c>
      <c r="B24" s="227" t="s">
        <v>1854</v>
      </c>
      <c r="C24" s="227" t="s">
        <v>482</v>
      </c>
      <c r="D24" s="227" t="s">
        <v>845</v>
      </c>
      <c r="E24" s="227" t="s">
        <v>382</v>
      </c>
      <c r="F24" s="228">
        <v>32893</v>
      </c>
      <c r="G24" s="227" t="s">
        <v>2524</v>
      </c>
      <c r="H24" s="227" t="s">
        <v>383</v>
      </c>
      <c r="I24" s="227" t="s">
        <v>67</v>
      </c>
      <c r="J24" s="227" t="s">
        <v>384</v>
      </c>
      <c r="K24" s="227">
        <v>2008</v>
      </c>
      <c r="L24" s="227" t="s">
        <v>370</v>
      </c>
      <c r="T24" s="229"/>
      <c r="Y24" s="227" t="s">
        <v>4063</v>
      </c>
      <c r="Z24" s="227" t="s">
        <v>4064</v>
      </c>
      <c r="AA24" s="227" t="s">
        <v>4065</v>
      </c>
      <c r="AB24" s="227" t="s">
        <v>2757</v>
      </c>
    </row>
    <row r="25" spans="1:28" x14ac:dyDescent="0.3">
      <c r="A25" s="227">
        <v>209368</v>
      </c>
      <c r="B25" s="227" t="s">
        <v>1781</v>
      </c>
      <c r="C25" s="227" t="s">
        <v>144</v>
      </c>
      <c r="D25" s="227" t="s">
        <v>1782</v>
      </c>
      <c r="E25" s="227" t="s">
        <v>381</v>
      </c>
      <c r="F25" s="228">
        <v>33016</v>
      </c>
      <c r="G25" s="227" t="s">
        <v>360</v>
      </c>
      <c r="H25" s="227" t="s">
        <v>383</v>
      </c>
      <c r="I25" s="227" t="s">
        <v>67</v>
      </c>
      <c r="T25" s="229"/>
    </row>
    <row r="26" spans="1:28" x14ac:dyDescent="0.3">
      <c r="A26" s="227">
        <v>215298</v>
      </c>
      <c r="B26" s="227" t="s">
        <v>1792</v>
      </c>
      <c r="C26" s="227" t="s">
        <v>71</v>
      </c>
      <c r="D26" s="227" t="s">
        <v>2576</v>
      </c>
      <c r="E26" s="227" t="s">
        <v>382</v>
      </c>
      <c r="F26" s="228">
        <v>33086</v>
      </c>
      <c r="G26" s="227" t="s">
        <v>2577</v>
      </c>
      <c r="H26" s="227" t="s">
        <v>383</v>
      </c>
      <c r="I26" s="227" t="s">
        <v>67</v>
      </c>
      <c r="T26" s="229"/>
    </row>
    <row r="27" spans="1:28" x14ac:dyDescent="0.3">
      <c r="A27" s="227">
        <v>214902</v>
      </c>
      <c r="B27" s="227" t="s">
        <v>2539</v>
      </c>
      <c r="C27" s="227" t="s">
        <v>1786</v>
      </c>
      <c r="D27" s="227" t="s">
        <v>2540</v>
      </c>
      <c r="E27" s="227" t="s">
        <v>382</v>
      </c>
      <c r="F27" s="228">
        <v>33213</v>
      </c>
      <c r="G27" s="227" t="s">
        <v>828</v>
      </c>
      <c r="H27" s="227" t="s">
        <v>383</v>
      </c>
      <c r="I27" s="227" t="s">
        <v>67</v>
      </c>
      <c r="J27" s="227" t="s">
        <v>384</v>
      </c>
      <c r="K27" s="227">
        <v>2009</v>
      </c>
      <c r="L27" s="227" t="s">
        <v>362</v>
      </c>
      <c r="T27" s="229"/>
      <c r="Y27" s="227" t="s">
        <v>4093</v>
      </c>
      <c r="Z27" s="227" t="s">
        <v>4094</v>
      </c>
      <c r="AA27" s="227" t="s">
        <v>4095</v>
      </c>
      <c r="AB27" s="227" t="s">
        <v>2622</v>
      </c>
    </row>
    <row r="28" spans="1:28" x14ac:dyDescent="0.3">
      <c r="A28" s="227">
        <v>209555</v>
      </c>
      <c r="B28" s="227" t="s">
        <v>895</v>
      </c>
      <c r="C28" s="227" t="s">
        <v>494</v>
      </c>
      <c r="D28" s="227" t="s">
        <v>1969</v>
      </c>
      <c r="E28" s="227" t="s">
        <v>381</v>
      </c>
      <c r="F28" s="228">
        <v>33250</v>
      </c>
      <c r="G28" s="227" t="s">
        <v>809</v>
      </c>
      <c r="H28" s="227" t="s">
        <v>383</v>
      </c>
      <c r="I28" s="227" t="s">
        <v>67</v>
      </c>
      <c r="J28" s="227" t="s">
        <v>361</v>
      </c>
      <c r="K28" s="227">
        <v>2009</v>
      </c>
      <c r="L28" s="227" t="s">
        <v>376</v>
      </c>
      <c r="T28" s="229"/>
      <c r="Y28" s="227" t="s">
        <v>2852</v>
      </c>
      <c r="Z28" s="227" t="s">
        <v>2853</v>
      </c>
      <c r="AA28" s="227" t="s">
        <v>2751</v>
      </c>
      <c r="AB28" s="227" t="s">
        <v>2622</v>
      </c>
    </row>
    <row r="29" spans="1:28" x14ac:dyDescent="0.3">
      <c r="A29" s="227">
        <v>214752</v>
      </c>
      <c r="B29" s="227" t="s">
        <v>1784</v>
      </c>
      <c r="C29" s="227" t="s">
        <v>106</v>
      </c>
      <c r="D29" s="227" t="s">
        <v>2519</v>
      </c>
      <c r="E29" s="227" t="s">
        <v>382</v>
      </c>
      <c r="F29" s="228">
        <v>33253</v>
      </c>
      <c r="G29" s="227" t="s">
        <v>1956</v>
      </c>
      <c r="H29" s="227" t="s">
        <v>383</v>
      </c>
      <c r="I29" s="227" t="s">
        <v>67</v>
      </c>
      <c r="J29" s="227" t="s">
        <v>384</v>
      </c>
      <c r="K29" s="227">
        <v>2009</v>
      </c>
      <c r="L29" s="227" t="s">
        <v>369</v>
      </c>
      <c r="T29" s="229"/>
      <c r="Y29" s="227" t="s">
        <v>4049</v>
      </c>
      <c r="Z29" s="227" t="s">
        <v>2628</v>
      </c>
      <c r="AA29" s="227" t="s">
        <v>4050</v>
      </c>
      <c r="AB29" s="227" t="s">
        <v>4051</v>
      </c>
    </row>
    <row r="30" spans="1:28" x14ac:dyDescent="0.3">
      <c r="A30" s="227">
        <v>211291</v>
      </c>
      <c r="B30" s="227" t="s">
        <v>1858</v>
      </c>
      <c r="C30" s="227" t="s">
        <v>68</v>
      </c>
      <c r="D30" s="227" t="s">
        <v>2042</v>
      </c>
      <c r="E30" s="227" t="s">
        <v>382</v>
      </c>
      <c r="F30" s="228">
        <v>33263</v>
      </c>
      <c r="G30" s="227" t="s">
        <v>757</v>
      </c>
      <c r="H30" s="227" t="s">
        <v>383</v>
      </c>
      <c r="I30" s="227" t="s">
        <v>67</v>
      </c>
      <c r="J30" s="227" t="s">
        <v>384</v>
      </c>
      <c r="K30" s="227">
        <v>2014</v>
      </c>
      <c r="L30" s="227" t="s">
        <v>360</v>
      </c>
      <c r="T30" s="229"/>
      <c r="Y30" s="227" t="s">
        <v>3073</v>
      </c>
      <c r="Z30" s="227" t="s">
        <v>2677</v>
      </c>
      <c r="AA30" s="227" t="s">
        <v>3074</v>
      </c>
      <c r="AB30" s="227" t="s">
        <v>2630</v>
      </c>
    </row>
    <row r="31" spans="1:28" x14ac:dyDescent="0.3">
      <c r="A31" s="227">
        <v>212865</v>
      </c>
      <c r="B31" s="227" t="s">
        <v>660</v>
      </c>
      <c r="C31" s="227" t="s">
        <v>106</v>
      </c>
      <c r="D31" s="227" t="s">
        <v>2273</v>
      </c>
      <c r="E31" s="227" t="s">
        <v>381</v>
      </c>
      <c r="F31" s="228">
        <v>33393</v>
      </c>
      <c r="G31" s="227" t="s">
        <v>372</v>
      </c>
      <c r="H31" s="227" t="s">
        <v>383</v>
      </c>
      <c r="I31" s="227" t="s">
        <v>67</v>
      </c>
      <c r="J31" s="227" t="s">
        <v>384</v>
      </c>
      <c r="K31" s="227">
        <v>2016</v>
      </c>
      <c r="L31" s="227" t="s">
        <v>360</v>
      </c>
      <c r="T31" s="229"/>
      <c r="Y31" s="227" t="s">
        <v>3546</v>
      </c>
      <c r="Z31" s="227" t="s">
        <v>2628</v>
      </c>
      <c r="AA31" s="227" t="s">
        <v>3547</v>
      </c>
      <c r="AB31" s="227" t="s">
        <v>2622</v>
      </c>
    </row>
    <row r="32" spans="1:28" x14ac:dyDescent="0.3">
      <c r="A32" s="227">
        <v>213595</v>
      </c>
      <c r="B32" s="227" t="s">
        <v>1783</v>
      </c>
      <c r="C32" s="227" t="s">
        <v>71</v>
      </c>
      <c r="D32" s="227" t="s">
        <v>2388</v>
      </c>
      <c r="E32" s="227" t="s">
        <v>382</v>
      </c>
      <c r="F32" s="228">
        <v>33616</v>
      </c>
      <c r="G32" s="227" t="s">
        <v>773</v>
      </c>
      <c r="H32" s="227" t="s">
        <v>383</v>
      </c>
      <c r="I32" s="227" t="s">
        <v>67</v>
      </c>
      <c r="J32" s="227" t="s">
        <v>384</v>
      </c>
      <c r="K32" s="227">
        <v>2011</v>
      </c>
      <c r="L32" s="227" t="s">
        <v>362</v>
      </c>
      <c r="T32" s="229"/>
      <c r="Y32" s="227" t="s">
        <v>3785</v>
      </c>
      <c r="Z32" s="227" t="s">
        <v>2767</v>
      </c>
      <c r="AA32" s="227" t="s">
        <v>3705</v>
      </c>
      <c r="AB32" s="227" t="s">
        <v>2630</v>
      </c>
    </row>
    <row r="33" spans="1:28" x14ac:dyDescent="0.3">
      <c r="A33" s="227">
        <v>213741</v>
      </c>
      <c r="B33" s="227" t="s">
        <v>2398</v>
      </c>
      <c r="C33" s="227" t="s">
        <v>1864</v>
      </c>
      <c r="D33" s="227" t="s">
        <v>470</v>
      </c>
      <c r="E33" s="227" t="s">
        <v>382</v>
      </c>
      <c r="F33" s="228">
        <v>33633</v>
      </c>
      <c r="G33" s="227" t="s">
        <v>2399</v>
      </c>
      <c r="H33" s="227" t="s">
        <v>383</v>
      </c>
      <c r="I33" s="227" t="s">
        <v>67</v>
      </c>
      <c r="J33" s="227" t="s">
        <v>384</v>
      </c>
      <c r="K33" s="227">
        <v>2016</v>
      </c>
      <c r="L33" s="227" t="s">
        <v>362</v>
      </c>
      <c r="T33" s="229"/>
      <c r="Y33" s="227" t="s">
        <v>3814</v>
      </c>
      <c r="Z33" s="227" t="s">
        <v>3815</v>
      </c>
      <c r="AA33" s="227" t="s">
        <v>3816</v>
      </c>
      <c r="AB33" s="227" t="s">
        <v>3817</v>
      </c>
    </row>
    <row r="34" spans="1:28" x14ac:dyDescent="0.3">
      <c r="A34" s="227">
        <v>214871</v>
      </c>
      <c r="B34" s="227" t="s">
        <v>1789</v>
      </c>
      <c r="C34" s="227" t="s">
        <v>141</v>
      </c>
      <c r="D34" s="227" t="s">
        <v>2429</v>
      </c>
      <c r="E34" s="227" t="s">
        <v>382</v>
      </c>
      <c r="F34" s="228">
        <v>33675</v>
      </c>
      <c r="G34" s="227" t="s">
        <v>757</v>
      </c>
      <c r="H34" s="227" t="s">
        <v>383</v>
      </c>
      <c r="I34" s="227" t="s">
        <v>67</v>
      </c>
      <c r="J34" s="227" t="s">
        <v>361</v>
      </c>
      <c r="K34" s="227">
        <v>2011</v>
      </c>
      <c r="L34" s="227" t="s">
        <v>360</v>
      </c>
      <c r="T34" s="229"/>
      <c r="Y34" s="227" t="s">
        <v>4084</v>
      </c>
      <c r="Z34" s="227" t="s">
        <v>2924</v>
      </c>
      <c r="AA34" s="227" t="s">
        <v>3873</v>
      </c>
      <c r="AB34" s="227" t="s">
        <v>2630</v>
      </c>
    </row>
    <row r="35" spans="1:28" x14ac:dyDescent="0.3">
      <c r="A35" s="227">
        <v>214744</v>
      </c>
      <c r="B35" s="227" t="s">
        <v>1842</v>
      </c>
      <c r="C35" s="227" t="s">
        <v>71</v>
      </c>
      <c r="D35" s="227" t="s">
        <v>2516</v>
      </c>
      <c r="E35" s="227" t="s">
        <v>382</v>
      </c>
      <c r="F35" s="228">
        <v>33685</v>
      </c>
      <c r="G35" s="227" t="s">
        <v>2517</v>
      </c>
      <c r="H35" s="227" t="s">
        <v>383</v>
      </c>
      <c r="I35" s="227" t="s">
        <v>67</v>
      </c>
      <c r="J35" s="227" t="s">
        <v>384</v>
      </c>
      <c r="K35" s="227">
        <v>2010</v>
      </c>
      <c r="L35" s="227" t="s">
        <v>360</v>
      </c>
      <c r="T35" s="229"/>
      <c r="Y35" s="227" t="s">
        <v>4044</v>
      </c>
      <c r="Z35" s="227" t="s">
        <v>3593</v>
      </c>
      <c r="AA35" s="227" t="s">
        <v>4045</v>
      </c>
      <c r="AB35" s="227" t="s">
        <v>3059</v>
      </c>
    </row>
    <row r="36" spans="1:28" x14ac:dyDescent="0.3">
      <c r="A36" s="227">
        <v>213031</v>
      </c>
      <c r="B36" s="227" t="s">
        <v>1849</v>
      </c>
      <c r="C36" s="227" t="s">
        <v>65</v>
      </c>
      <c r="D36" s="227" t="s">
        <v>2298</v>
      </c>
      <c r="E36" s="227" t="s">
        <v>382</v>
      </c>
      <c r="F36" s="228">
        <v>33711</v>
      </c>
      <c r="G36" s="227" t="s">
        <v>757</v>
      </c>
      <c r="H36" s="227" t="s">
        <v>383</v>
      </c>
      <c r="I36" s="227" t="s">
        <v>67</v>
      </c>
      <c r="J36" s="227" t="s">
        <v>384</v>
      </c>
      <c r="K36" s="227">
        <v>2011</v>
      </c>
      <c r="L36" s="227" t="s">
        <v>362</v>
      </c>
      <c r="T36" s="229"/>
      <c r="Y36" s="227" t="s">
        <v>3616</v>
      </c>
      <c r="Z36" s="227" t="s">
        <v>2647</v>
      </c>
      <c r="AA36" s="227" t="s">
        <v>2909</v>
      </c>
      <c r="AB36" s="227" t="s">
        <v>2622</v>
      </c>
    </row>
    <row r="37" spans="1:28" x14ac:dyDescent="0.3">
      <c r="A37" s="227">
        <v>214916</v>
      </c>
      <c r="B37" s="227" t="s">
        <v>1788</v>
      </c>
      <c r="C37" s="227" t="s">
        <v>868</v>
      </c>
      <c r="D37" s="227" t="s">
        <v>2541</v>
      </c>
      <c r="E37" s="227" t="s">
        <v>382</v>
      </c>
      <c r="F37" s="228">
        <v>33970</v>
      </c>
      <c r="G37" s="227" t="s">
        <v>2542</v>
      </c>
      <c r="H37" s="227" t="s">
        <v>383</v>
      </c>
      <c r="I37" s="227" t="s">
        <v>67</v>
      </c>
      <c r="J37" s="227" t="s">
        <v>384</v>
      </c>
      <c r="K37" s="227">
        <v>2010</v>
      </c>
      <c r="L37" s="227" t="s">
        <v>372</v>
      </c>
      <c r="T37" s="229"/>
      <c r="Y37" s="227" t="s">
        <v>4096</v>
      </c>
      <c r="Z37" s="227" t="s">
        <v>3406</v>
      </c>
      <c r="AA37" s="227" t="s">
        <v>3604</v>
      </c>
      <c r="AB37" s="227" t="s">
        <v>2622</v>
      </c>
    </row>
    <row r="38" spans="1:28" x14ac:dyDescent="0.3">
      <c r="A38" s="227">
        <v>211821</v>
      </c>
      <c r="B38" s="227" t="s">
        <v>1844</v>
      </c>
      <c r="C38" s="227" t="s">
        <v>68</v>
      </c>
      <c r="D38" s="227" t="s">
        <v>2119</v>
      </c>
      <c r="E38" s="227" t="s">
        <v>382</v>
      </c>
      <c r="F38" s="228">
        <v>33977</v>
      </c>
      <c r="G38" s="227" t="s">
        <v>2120</v>
      </c>
      <c r="H38" s="227" t="s">
        <v>383</v>
      </c>
      <c r="I38" s="227" t="s">
        <v>67</v>
      </c>
      <c r="T38" s="229"/>
    </row>
    <row r="39" spans="1:28" x14ac:dyDescent="0.3">
      <c r="A39" s="227">
        <v>212426</v>
      </c>
      <c r="B39" s="227" t="s">
        <v>1794</v>
      </c>
      <c r="C39" s="227" t="s">
        <v>68</v>
      </c>
      <c r="D39" s="227" t="s">
        <v>1795</v>
      </c>
      <c r="E39" s="227" t="s">
        <v>382</v>
      </c>
      <c r="F39" s="228">
        <v>34039</v>
      </c>
      <c r="G39" s="227" t="s">
        <v>757</v>
      </c>
      <c r="H39" s="227" t="s">
        <v>383</v>
      </c>
      <c r="I39" s="227" t="s">
        <v>67</v>
      </c>
      <c r="J39" s="227" t="s">
        <v>361</v>
      </c>
      <c r="K39" s="227">
        <v>2012</v>
      </c>
      <c r="L39" s="227" t="s">
        <v>376</v>
      </c>
      <c r="T39" s="229"/>
      <c r="Y39" s="227" t="s">
        <v>3401</v>
      </c>
      <c r="Z39" s="227" t="s">
        <v>2884</v>
      </c>
      <c r="AA39" s="227" t="s">
        <v>2914</v>
      </c>
      <c r="AB39" s="227" t="s">
        <v>2622</v>
      </c>
    </row>
    <row r="40" spans="1:28" x14ac:dyDescent="0.3">
      <c r="A40" s="227">
        <v>211439</v>
      </c>
      <c r="B40" s="227" t="s">
        <v>1845</v>
      </c>
      <c r="C40" s="227" t="s">
        <v>134</v>
      </c>
      <c r="D40" s="227" t="s">
        <v>2059</v>
      </c>
      <c r="E40" s="227" t="s">
        <v>381</v>
      </c>
      <c r="F40" s="228">
        <v>34097</v>
      </c>
      <c r="G40" s="227" t="s">
        <v>2060</v>
      </c>
      <c r="H40" s="227" t="s">
        <v>383</v>
      </c>
      <c r="I40" s="227" t="s">
        <v>67</v>
      </c>
      <c r="J40" s="227" t="s">
        <v>361</v>
      </c>
      <c r="K40" s="227">
        <v>2011</v>
      </c>
      <c r="L40" s="227" t="s">
        <v>360</v>
      </c>
      <c r="T40" s="229"/>
      <c r="Y40" s="227" t="s">
        <v>3108</v>
      </c>
      <c r="Z40" s="227" t="s">
        <v>3109</v>
      </c>
      <c r="AA40" s="227" t="s">
        <v>3110</v>
      </c>
      <c r="AB40" s="227" t="s">
        <v>3111</v>
      </c>
    </row>
    <row r="41" spans="1:28" x14ac:dyDescent="0.3">
      <c r="A41" s="227">
        <v>209807</v>
      </c>
      <c r="B41" s="227" t="s">
        <v>1859</v>
      </c>
      <c r="C41" s="227" t="s">
        <v>530</v>
      </c>
      <c r="D41" s="227" t="s">
        <v>1972</v>
      </c>
      <c r="E41" s="227" t="s">
        <v>382</v>
      </c>
      <c r="F41" s="228">
        <v>34193</v>
      </c>
      <c r="G41" s="227" t="s">
        <v>757</v>
      </c>
      <c r="H41" s="227" t="s">
        <v>383</v>
      </c>
      <c r="I41" s="227" t="s">
        <v>67</v>
      </c>
      <c r="J41" s="227" t="s">
        <v>384</v>
      </c>
      <c r="K41" s="227">
        <v>2011</v>
      </c>
      <c r="L41" s="227" t="s">
        <v>360</v>
      </c>
      <c r="T41" s="229"/>
      <c r="Y41" s="227" t="s">
        <v>2864</v>
      </c>
      <c r="Z41" s="227" t="s">
        <v>2865</v>
      </c>
      <c r="AA41" s="227" t="s">
        <v>2866</v>
      </c>
      <c r="AB41" s="227" t="s">
        <v>2630</v>
      </c>
    </row>
    <row r="42" spans="1:28" x14ac:dyDescent="0.3">
      <c r="A42" s="227">
        <v>213669</v>
      </c>
      <c r="B42" s="227" t="s">
        <v>1846</v>
      </c>
      <c r="C42" s="227" t="s">
        <v>117</v>
      </c>
      <c r="D42" s="227" t="s">
        <v>2392</v>
      </c>
      <c r="E42" s="227" t="s">
        <v>382</v>
      </c>
      <c r="F42" s="228">
        <v>34195</v>
      </c>
      <c r="G42" s="227" t="s">
        <v>757</v>
      </c>
      <c r="H42" s="227" t="s">
        <v>383</v>
      </c>
      <c r="I42" s="227" t="s">
        <v>67</v>
      </c>
      <c r="J42" s="227" t="s">
        <v>384</v>
      </c>
      <c r="K42" s="227">
        <v>2014</v>
      </c>
      <c r="L42" s="227" t="s">
        <v>362</v>
      </c>
      <c r="T42" s="229"/>
      <c r="Y42" s="227" t="s">
        <v>3807</v>
      </c>
      <c r="Z42" s="227" t="s">
        <v>2996</v>
      </c>
      <c r="AA42" s="227" t="s">
        <v>3411</v>
      </c>
      <c r="AB42" s="227" t="s">
        <v>3221</v>
      </c>
    </row>
    <row r="43" spans="1:28" x14ac:dyDescent="0.3">
      <c r="A43" s="227">
        <v>215106</v>
      </c>
      <c r="B43" s="227" t="s">
        <v>1790</v>
      </c>
      <c r="C43" s="227" t="s">
        <v>131</v>
      </c>
      <c r="D43" s="227" t="s">
        <v>834</v>
      </c>
      <c r="E43" s="227" t="s">
        <v>382</v>
      </c>
      <c r="F43" s="228">
        <v>34203</v>
      </c>
      <c r="G43" s="227" t="s">
        <v>767</v>
      </c>
      <c r="H43" s="227" t="s">
        <v>383</v>
      </c>
      <c r="I43" s="227" t="s">
        <v>67</v>
      </c>
      <c r="T43" s="229"/>
    </row>
    <row r="44" spans="1:28" x14ac:dyDescent="0.3">
      <c r="A44" s="227">
        <v>214782</v>
      </c>
      <c r="B44" s="227" t="s">
        <v>1791</v>
      </c>
      <c r="C44" s="227" t="s">
        <v>120</v>
      </c>
      <c r="D44" s="227" t="s">
        <v>420</v>
      </c>
      <c r="E44" s="227" t="s">
        <v>382</v>
      </c>
      <c r="F44" s="228">
        <v>34289</v>
      </c>
      <c r="G44" s="227" t="s">
        <v>360</v>
      </c>
      <c r="H44" s="227" t="s">
        <v>383</v>
      </c>
      <c r="I44" s="227" t="s">
        <v>67</v>
      </c>
      <c r="J44" s="227" t="s">
        <v>384</v>
      </c>
      <c r="K44" s="227">
        <v>2012</v>
      </c>
      <c r="L44" s="227" t="s">
        <v>360</v>
      </c>
      <c r="T44" s="229"/>
      <c r="Y44" s="227" t="s">
        <v>4057</v>
      </c>
      <c r="Z44" s="227" t="s">
        <v>4058</v>
      </c>
      <c r="AA44" s="227" t="s">
        <v>3272</v>
      </c>
      <c r="AB44" s="227" t="s">
        <v>2630</v>
      </c>
    </row>
    <row r="45" spans="1:28" x14ac:dyDescent="0.3">
      <c r="A45" s="227">
        <v>211358</v>
      </c>
      <c r="B45" s="227" t="s">
        <v>1812</v>
      </c>
      <c r="C45" s="227" t="s">
        <v>156</v>
      </c>
      <c r="D45" s="227" t="s">
        <v>650</v>
      </c>
      <c r="E45" s="227" t="s">
        <v>382</v>
      </c>
      <c r="F45" s="228">
        <v>34335</v>
      </c>
      <c r="G45" s="227" t="s">
        <v>370</v>
      </c>
      <c r="H45" s="227" t="s">
        <v>383</v>
      </c>
      <c r="I45" s="227" t="s">
        <v>67</v>
      </c>
      <c r="J45" s="227" t="s">
        <v>361</v>
      </c>
      <c r="K45" s="227">
        <v>2015</v>
      </c>
      <c r="L45" s="227" t="s">
        <v>370</v>
      </c>
      <c r="T45" s="229"/>
      <c r="Y45" s="227" t="s">
        <v>3091</v>
      </c>
      <c r="Z45" s="227" t="s">
        <v>3092</v>
      </c>
      <c r="AA45" s="227" t="s">
        <v>3093</v>
      </c>
      <c r="AB45" s="227" t="s">
        <v>2794</v>
      </c>
    </row>
    <row r="46" spans="1:28" x14ac:dyDescent="0.3">
      <c r="A46" s="227">
        <v>214513</v>
      </c>
      <c r="B46" s="227" t="s">
        <v>2489</v>
      </c>
      <c r="C46" s="227" t="s">
        <v>95</v>
      </c>
      <c r="D46" s="227" t="s">
        <v>2490</v>
      </c>
      <c r="E46" s="227" t="s">
        <v>382</v>
      </c>
      <c r="F46" s="228">
        <v>34359</v>
      </c>
      <c r="G46" s="227" t="s">
        <v>2433</v>
      </c>
      <c r="H46" s="227" t="s">
        <v>383</v>
      </c>
      <c r="I46" s="227" t="s">
        <v>67</v>
      </c>
      <c r="J46" s="227" t="s">
        <v>384</v>
      </c>
      <c r="K46" s="227">
        <v>2011</v>
      </c>
      <c r="L46" s="227" t="s">
        <v>362</v>
      </c>
      <c r="T46" s="229"/>
      <c r="Y46" s="227" t="s">
        <v>3992</v>
      </c>
      <c r="Z46" s="227" t="s">
        <v>2649</v>
      </c>
      <c r="AA46" s="227" t="s">
        <v>2658</v>
      </c>
      <c r="AB46" s="227" t="s">
        <v>3124</v>
      </c>
    </row>
    <row r="47" spans="1:28" x14ac:dyDescent="0.3">
      <c r="A47" s="227">
        <v>213559</v>
      </c>
      <c r="B47" s="227" t="s">
        <v>1841</v>
      </c>
      <c r="C47" s="227" t="s">
        <v>154</v>
      </c>
      <c r="D47" s="227" t="s">
        <v>2380</v>
      </c>
      <c r="E47" s="227" t="s">
        <v>382</v>
      </c>
      <c r="F47" s="228">
        <v>34380</v>
      </c>
      <c r="G47" s="227" t="s">
        <v>757</v>
      </c>
      <c r="H47" s="227" t="s">
        <v>383</v>
      </c>
      <c r="I47" s="227" t="s">
        <v>67</v>
      </c>
      <c r="J47" s="227" t="s">
        <v>384</v>
      </c>
      <c r="K47" s="227">
        <v>2014</v>
      </c>
      <c r="L47" s="227" t="s">
        <v>360</v>
      </c>
      <c r="T47" s="229"/>
      <c r="Y47" s="227" t="s">
        <v>3766</v>
      </c>
      <c r="Z47" s="227" t="s">
        <v>3767</v>
      </c>
      <c r="AA47" s="227" t="s">
        <v>2956</v>
      </c>
      <c r="AB47" s="227" t="s">
        <v>2765</v>
      </c>
    </row>
    <row r="48" spans="1:28" x14ac:dyDescent="0.3">
      <c r="A48" s="227">
        <v>212514</v>
      </c>
      <c r="B48" s="227" t="s">
        <v>2222</v>
      </c>
      <c r="C48" s="227" t="s">
        <v>147</v>
      </c>
      <c r="D48" s="227" t="s">
        <v>2223</v>
      </c>
      <c r="E48" s="227" t="s">
        <v>382</v>
      </c>
      <c r="F48" s="228">
        <v>34425</v>
      </c>
      <c r="G48" s="227" t="s">
        <v>799</v>
      </c>
      <c r="H48" s="227" t="s">
        <v>383</v>
      </c>
      <c r="I48" s="227" t="s">
        <v>67</v>
      </c>
      <c r="J48" s="227" t="s">
        <v>384</v>
      </c>
      <c r="K48" s="227">
        <v>2012</v>
      </c>
      <c r="L48" s="227" t="s">
        <v>362</v>
      </c>
      <c r="T48" s="229"/>
      <c r="Y48" s="227" t="s">
        <v>3427</v>
      </c>
      <c r="Z48" s="227" t="s">
        <v>3428</v>
      </c>
      <c r="AA48" s="227" t="s">
        <v>3180</v>
      </c>
      <c r="AB48" s="227" t="s">
        <v>3429</v>
      </c>
    </row>
    <row r="49" spans="1:28" x14ac:dyDescent="0.3">
      <c r="A49" s="227">
        <v>214753</v>
      </c>
      <c r="B49" s="227" t="s">
        <v>1797</v>
      </c>
      <c r="C49" s="227" t="s">
        <v>64</v>
      </c>
      <c r="D49" s="227" t="s">
        <v>2236</v>
      </c>
      <c r="E49" s="227" t="s">
        <v>382</v>
      </c>
      <c r="F49" s="228">
        <v>34439</v>
      </c>
      <c r="G49" s="227" t="s">
        <v>360</v>
      </c>
      <c r="H49" s="227" t="s">
        <v>383</v>
      </c>
      <c r="I49" s="227" t="s">
        <v>67</v>
      </c>
      <c r="J49" s="227" t="s">
        <v>384</v>
      </c>
      <c r="K49" s="227">
        <v>2013</v>
      </c>
      <c r="L49" s="227" t="s">
        <v>360</v>
      </c>
      <c r="T49" s="229"/>
      <c r="Y49" s="227" t="s">
        <v>4052</v>
      </c>
      <c r="Z49" s="227" t="s">
        <v>3940</v>
      </c>
      <c r="AA49" s="227" t="s">
        <v>3185</v>
      </c>
      <c r="AB49" s="227" t="s">
        <v>2806</v>
      </c>
    </row>
    <row r="50" spans="1:28" x14ac:dyDescent="0.3">
      <c r="A50" s="227">
        <v>212342</v>
      </c>
      <c r="B50" s="227" t="s">
        <v>1798</v>
      </c>
      <c r="C50" s="227" t="s">
        <v>68</v>
      </c>
      <c r="D50" s="227" t="s">
        <v>262</v>
      </c>
      <c r="E50" s="227" t="s">
        <v>382</v>
      </c>
      <c r="F50" s="228">
        <v>34455</v>
      </c>
      <c r="G50" s="227" t="s">
        <v>360</v>
      </c>
      <c r="H50" s="227" t="s">
        <v>383</v>
      </c>
      <c r="I50" s="227" t="s">
        <v>67</v>
      </c>
      <c r="J50" s="227" t="s">
        <v>384</v>
      </c>
      <c r="K50" s="227">
        <v>2013</v>
      </c>
      <c r="L50" s="227" t="s">
        <v>360</v>
      </c>
      <c r="T50" s="229"/>
      <c r="Y50" s="227" t="s">
        <v>3374</v>
      </c>
      <c r="Z50" s="227" t="s">
        <v>2884</v>
      </c>
      <c r="AA50" s="227" t="s">
        <v>3375</v>
      </c>
      <c r="AB50" s="227" t="s">
        <v>2622</v>
      </c>
    </row>
    <row r="51" spans="1:28" x14ac:dyDescent="0.3">
      <c r="A51" s="227">
        <v>210664</v>
      </c>
      <c r="B51" s="227" t="s">
        <v>2006</v>
      </c>
      <c r="C51" s="227" t="s">
        <v>93</v>
      </c>
      <c r="D51" s="227" t="s">
        <v>1940</v>
      </c>
      <c r="E51" s="227" t="s">
        <v>382</v>
      </c>
      <c r="F51" s="228">
        <v>34482</v>
      </c>
      <c r="G51" s="227" t="s">
        <v>565</v>
      </c>
      <c r="H51" s="227" t="s">
        <v>383</v>
      </c>
      <c r="I51" s="227" t="s">
        <v>67</v>
      </c>
      <c r="J51" s="227" t="s">
        <v>384</v>
      </c>
      <c r="K51" s="227">
        <v>2012</v>
      </c>
      <c r="L51" s="227" t="s">
        <v>362</v>
      </c>
      <c r="T51" s="229"/>
      <c r="Y51" s="227" t="s">
        <v>2973</v>
      </c>
      <c r="Z51" s="227" t="s">
        <v>2974</v>
      </c>
      <c r="AA51" s="227" t="s">
        <v>2975</v>
      </c>
      <c r="AB51" s="227" t="s">
        <v>2976</v>
      </c>
    </row>
    <row r="52" spans="1:28" x14ac:dyDescent="0.3">
      <c r="A52" s="227">
        <v>213113</v>
      </c>
      <c r="B52" s="227" t="s">
        <v>1860</v>
      </c>
      <c r="C52" s="227" t="s">
        <v>169</v>
      </c>
      <c r="D52" s="227" t="s">
        <v>2313</v>
      </c>
      <c r="E52" s="227" t="s">
        <v>382</v>
      </c>
      <c r="F52" s="228">
        <v>34507</v>
      </c>
      <c r="G52" s="227" t="s">
        <v>757</v>
      </c>
      <c r="H52" s="227" t="s">
        <v>383</v>
      </c>
      <c r="I52" s="227" t="s">
        <v>67</v>
      </c>
      <c r="J52" s="227" t="s">
        <v>384</v>
      </c>
      <c r="K52" s="227">
        <v>2015</v>
      </c>
      <c r="L52" s="227" t="s">
        <v>362</v>
      </c>
      <c r="T52" s="229"/>
      <c r="Y52" s="227" t="s">
        <v>3643</v>
      </c>
      <c r="Z52" s="227" t="s">
        <v>3644</v>
      </c>
      <c r="AA52" s="227" t="s">
        <v>2818</v>
      </c>
      <c r="AB52" s="227" t="s">
        <v>2630</v>
      </c>
    </row>
    <row r="53" spans="1:28" x14ac:dyDescent="0.3">
      <c r="A53" s="227">
        <v>214923</v>
      </c>
      <c r="B53" s="227" t="s">
        <v>1866</v>
      </c>
      <c r="C53" s="227" t="s">
        <v>71</v>
      </c>
      <c r="D53" s="227" t="s">
        <v>2543</v>
      </c>
      <c r="E53" s="227" t="s">
        <v>382</v>
      </c>
      <c r="F53" s="228">
        <v>34537</v>
      </c>
      <c r="G53" s="227" t="s">
        <v>842</v>
      </c>
      <c r="H53" s="227" t="s">
        <v>383</v>
      </c>
      <c r="I53" s="227" t="s">
        <v>67</v>
      </c>
      <c r="J53" s="227" t="s">
        <v>384</v>
      </c>
      <c r="K53" s="227">
        <v>2013</v>
      </c>
      <c r="L53" s="227" t="s">
        <v>572</v>
      </c>
      <c r="T53" s="229"/>
      <c r="Y53" s="227" t="s">
        <v>4098</v>
      </c>
      <c r="Z53" s="227" t="s">
        <v>2767</v>
      </c>
      <c r="AA53" s="227" t="s">
        <v>4047</v>
      </c>
      <c r="AB53" s="227" t="s">
        <v>3818</v>
      </c>
    </row>
    <row r="54" spans="1:28" x14ac:dyDescent="0.3">
      <c r="A54" s="227">
        <v>213285</v>
      </c>
      <c r="B54" s="227" t="s">
        <v>1793</v>
      </c>
      <c r="C54" s="227" t="s">
        <v>92</v>
      </c>
      <c r="D54" s="227" t="s">
        <v>2341</v>
      </c>
      <c r="E54" s="227" t="s">
        <v>382</v>
      </c>
      <c r="F54" s="228">
        <v>34574</v>
      </c>
      <c r="G54" s="227" t="s">
        <v>2342</v>
      </c>
      <c r="H54" s="227" t="s">
        <v>383</v>
      </c>
      <c r="I54" s="227" t="s">
        <v>67</v>
      </c>
      <c r="J54" s="227" t="s">
        <v>384</v>
      </c>
      <c r="K54" s="227">
        <v>2012</v>
      </c>
      <c r="L54" s="227" t="s">
        <v>360</v>
      </c>
      <c r="T54" s="229"/>
      <c r="Y54" s="227" t="s">
        <v>3691</v>
      </c>
      <c r="Z54" s="227" t="s">
        <v>2707</v>
      </c>
      <c r="AA54" s="227" t="s">
        <v>3467</v>
      </c>
      <c r="AB54" s="227" t="s">
        <v>3129</v>
      </c>
    </row>
    <row r="55" spans="1:28" x14ac:dyDescent="0.3">
      <c r="A55" s="227">
        <v>215215</v>
      </c>
      <c r="B55" s="227" t="s">
        <v>2564</v>
      </c>
      <c r="C55" s="227" t="s">
        <v>122</v>
      </c>
      <c r="D55" s="227" t="s">
        <v>2565</v>
      </c>
      <c r="E55" s="227" t="s">
        <v>382</v>
      </c>
      <c r="F55" s="228">
        <v>34605</v>
      </c>
      <c r="G55" s="227" t="s">
        <v>757</v>
      </c>
      <c r="H55" s="227" t="s">
        <v>383</v>
      </c>
      <c r="I55" s="227" t="s">
        <v>67</v>
      </c>
      <c r="J55" s="227" t="s">
        <v>384</v>
      </c>
      <c r="K55" s="227">
        <v>2012</v>
      </c>
      <c r="L55" s="227" t="s">
        <v>360</v>
      </c>
      <c r="T55" s="229"/>
      <c r="Y55" s="227" t="s">
        <v>4157</v>
      </c>
      <c r="Z55" s="227" t="s">
        <v>3339</v>
      </c>
      <c r="AA55" s="227" t="s">
        <v>4158</v>
      </c>
      <c r="AB55" s="227" t="s">
        <v>2630</v>
      </c>
    </row>
    <row r="56" spans="1:28" x14ac:dyDescent="0.3">
      <c r="A56" s="227">
        <v>214087</v>
      </c>
      <c r="B56" s="227" t="s">
        <v>1796</v>
      </c>
      <c r="C56" s="227" t="s">
        <v>164</v>
      </c>
      <c r="D56" s="227" t="s">
        <v>481</v>
      </c>
      <c r="E56" s="227" t="s">
        <v>382</v>
      </c>
      <c r="F56" s="228">
        <v>34616</v>
      </c>
      <c r="G56" s="227" t="s">
        <v>775</v>
      </c>
      <c r="H56" s="227" t="s">
        <v>383</v>
      </c>
      <c r="I56" s="227" t="s">
        <v>67</v>
      </c>
      <c r="J56" s="227" t="s">
        <v>361</v>
      </c>
      <c r="K56" s="227">
        <v>2013</v>
      </c>
      <c r="L56" s="227" t="s">
        <v>360</v>
      </c>
      <c r="T56" s="229"/>
      <c r="Y56" s="227" t="s">
        <v>3907</v>
      </c>
      <c r="Z56" s="227" t="s">
        <v>3458</v>
      </c>
      <c r="AA56" s="227" t="s">
        <v>2914</v>
      </c>
      <c r="AB56" s="227" t="s">
        <v>2622</v>
      </c>
    </row>
    <row r="57" spans="1:28" x14ac:dyDescent="0.3">
      <c r="A57" s="227">
        <v>215190</v>
      </c>
      <c r="B57" s="227" t="s">
        <v>1857</v>
      </c>
      <c r="C57" s="227" t="s">
        <v>77</v>
      </c>
      <c r="D57" s="227" t="s">
        <v>2562</v>
      </c>
      <c r="E57" s="227" t="s">
        <v>382</v>
      </c>
      <c r="F57" s="228">
        <v>34774</v>
      </c>
      <c r="G57" s="227" t="s">
        <v>2113</v>
      </c>
      <c r="H57" s="227" t="s">
        <v>383</v>
      </c>
      <c r="I57" s="227" t="s">
        <v>67</v>
      </c>
      <c r="J57" s="227" t="s">
        <v>384</v>
      </c>
      <c r="K57" s="227">
        <v>2013</v>
      </c>
      <c r="L57" s="227" t="s">
        <v>377</v>
      </c>
      <c r="T57" s="229"/>
      <c r="Y57" s="227" t="s">
        <v>4154</v>
      </c>
      <c r="Z57" s="227" t="s">
        <v>4155</v>
      </c>
      <c r="AA57" s="227" t="s">
        <v>4156</v>
      </c>
      <c r="AB57" s="227" t="s">
        <v>3328</v>
      </c>
    </row>
    <row r="58" spans="1:28" x14ac:dyDescent="0.3">
      <c r="A58" s="227">
        <v>210235</v>
      </c>
      <c r="B58" s="227" t="s">
        <v>1800</v>
      </c>
      <c r="C58" s="227" t="s">
        <v>174</v>
      </c>
      <c r="D58" s="227" t="s">
        <v>1801</v>
      </c>
      <c r="E58" s="227" t="s">
        <v>381</v>
      </c>
      <c r="F58" s="228">
        <v>34812</v>
      </c>
      <c r="G58" s="227" t="s">
        <v>674</v>
      </c>
      <c r="H58" s="227" t="s">
        <v>383</v>
      </c>
      <c r="I58" s="227" t="s">
        <v>67</v>
      </c>
      <c r="J58" s="227" t="s">
        <v>384</v>
      </c>
      <c r="K58" s="227">
        <v>2013</v>
      </c>
      <c r="L58" s="227" t="s">
        <v>375</v>
      </c>
      <c r="T58" s="229"/>
      <c r="Y58" s="227" t="s">
        <v>2927</v>
      </c>
      <c r="Z58" s="227" t="s">
        <v>2928</v>
      </c>
      <c r="AA58" s="227" t="s">
        <v>2929</v>
      </c>
      <c r="AB58" s="227" t="s">
        <v>2776</v>
      </c>
    </row>
    <row r="59" spans="1:28" x14ac:dyDescent="0.3">
      <c r="A59" s="227">
        <v>211929</v>
      </c>
      <c r="B59" s="227" t="s">
        <v>1876</v>
      </c>
      <c r="C59" s="227" t="s">
        <v>89</v>
      </c>
      <c r="D59" s="227" t="s">
        <v>2131</v>
      </c>
      <c r="E59" s="227" t="s">
        <v>381</v>
      </c>
      <c r="F59" s="228">
        <v>34916</v>
      </c>
      <c r="G59" s="227" t="s">
        <v>757</v>
      </c>
      <c r="H59" s="227" t="s">
        <v>383</v>
      </c>
      <c r="I59" s="227" t="s">
        <v>67</v>
      </c>
      <c r="J59" s="227" t="s">
        <v>384</v>
      </c>
      <c r="K59" s="227">
        <v>2013</v>
      </c>
      <c r="L59" s="227" t="s">
        <v>360</v>
      </c>
      <c r="T59" s="229"/>
      <c r="Y59" s="227" t="s">
        <v>3251</v>
      </c>
      <c r="Z59" s="227" t="s">
        <v>3252</v>
      </c>
      <c r="AA59" s="227" t="s">
        <v>2922</v>
      </c>
      <c r="AB59" s="227" t="s">
        <v>2630</v>
      </c>
    </row>
    <row r="60" spans="1:28" x14ac:dyDescent="0.3">
      <c r="A60" s="227">
        <v>213062</v>
      </c>
      <c r="B60" s="227" t="s">
        <v>2305</v>
      </c>
      <c r="C60" s="227" t="s">
        <v>115</v>
      </c>
      <c r="D60" s="227" t="s">
        <v>2306</v>
      </c>
      <c r="E60" s="227" t="s">
        <v>382</v>
      </c>
      <c r="F60" s="228">
        <v>35017</v>
      </c>
      <c r="G60" s="227" t="s">
        <v>2307</v>
      </c>
      <c r="H60" s="227" t="s">
        <v>383</v>
      </c>
      <c r="I60" s="227" t="s">
        <v>67</v>
      </c>
      <c r="J60" s="227" t="s">
        <v>361</v>
      </c>
      <c r="K60" s="227">
        <v>2014</v>
      </c>
      <c r="L60" s="227" t="s">
        <v>372</v>
      </c>
      <c r="T60" s="229"/>
      <c r="Y60" s="227" t="s">
        <v>3629</v>
      </c>
      <c r="Z60" s="227" t="s">
        <v>3630</v>
      </c>
      <c r="AA60" s="227" t="s">
        <v>3481</v>
      </c>
      <c r="AB60" s="227" t="s">
        <v>3631</v>
      </c>
    </row>
    <row r="61" spans="1:28" x14ac:dyDescent="0.3">
      <c r="A61" s="227">
        <v>214478</v>
      </c>
      <c r="B61" s="227" t="s">
        <v>1807</v>
      </c>
      <c r="C61" s="227" t="s">
        <v>410</v>
      </c>
      <c r="D61" s="227" t="s">
        <v>2073</v>
      </c>
      <c r="E61" s="227" t="s">
        <v>382</v>
      </c>
      <c r="F61" s="228">
        <v>35027</v>
      </c>
      <c r="G61" s="227" t="s">
        <v>782</v>
      </c>
      <c r="H61" s="227" t="s">
        <v>383</v>
      </c>
      <c r="I61" s="227" t="s">
        <v>67</v>
      </c>
      <c r="T61" s="229"/>
    </row>
    <row r="62" spans="1:28" x14ac:dyDescent="0.3">
      <c r="A62" s="227">
        <v>211956</v>
      </c>
      <c r="B62" s="227" t="s">
        <v>1848</v>
      </c>
      <c r="C62" s="227" t="s">
        <v>669</v>
      </c>
      <c r="D62" s="227" t="s">
        <v>2138</v>
      </c>
      <c r="E62" s="227" t="s">
        <v>382</v>
      </c>
      <c r="F62" s="228">
        <v>35065</v>
      </c>
      <c r="G62" s="227" t="s">
        <v>2139</v>
      </c>
      <c r="H62" s="227" t="s">
        <v>383</v>
      </c>
      <c r="I62" s="227" t="s">
        <v>67</v>
      </c>
      <c r="J62" s="227" t="s">
        <v>384</v>
      </c>
      <c r="K62" s="227">
        <v>2014</v>
      </c>
      <c r="L62" s="227" t="s">
        <v>362</v>
      </c>
      <c r="T62" s="229"/>
      <c r="Y62" s="227" t="s">
        <v>3262</v>
      </c>
      <c r="Z62" s="227" t="s">
        <v>3263</v>
      </c>
      <c r="AA62" s="227" t="s">
        <v>3264</v>
      </c>
      <c r="AB62" s="227" t="s">
        <v>3265</v>
      </c>
    </row>
    <row r="63" spans="1:28" x14ac:dyDescent="0.3">
      <c r="A63" s="227">
        <v>214978</v>
      </c>
      <c r="B63" s="227" t="s">
        <v>1803</v>
      </c>
      <c r="C63" s="227" t="s">
        <v>131</v>
      </c>
      <c r="D63" s="227" t="s">
        <v>2546</v>
      </c>
      <c r="E63" s="227" t="s">
        <v>382</v>
      </c>
      <c r="F63" s="228">
        <v>35065</v>
      </c>
      <c r="G63" s="227" t="s">
        <v>757</v>
      </c>
      <c r="H63" s="227" t="s">
        <v>383</v>
      </c>
      <c r="I63" s="227" t="s">
        <v>67</v>
      </c>
      <c r="J63" s="227" t="s">
        <v>384</v>
      </c>
      <c r="K63" s="227">
        <v>2014</v>
      </c>
      <c r="L63" s="227" t="s">
        <v>360</v>
      </c>
      <c r="T63" s="229"/>
      <c r="Y63" s="227" t="s">
        <v>4108</v>
      </c>
      <c r="Z63" s="227" t="s">
        <v>3601</v>
      </c>
      <c r="AA63" s="227" t="s">
        <v>4109</v>
      </c>
      <c r="AB63" s="227" t="s">
        <v>2630</v>
      </c>
    </row>
    <row r="64" spans="1:28" x14ac:dyDescent="0.3">
      <c r="A64" s="227">
        <v>211027</v>
      </c>
      <c r="B64" s="227" t="s">
        <v>1799</v>
      </c>
      <c r="C64" s="227" t="s">
        <v>127</v>
      </c>
      <c r="D64" s="227" t="s">
        <v>2026</v>
      </c>
      <c r="E64" s="227" t="s">
        <v>382</v>
      </c>
      <c r="F64" s="228">
        <v>35074</v>
      </c>
      <c r="G64" s="227" t="s">
        <v>757</v>
      </c>
      <c r="H64" s="227" t="s">
        <v>383</v>
      </c>
      <c r="I64" s="227" t="s">
        <v>67</v>
      </c>
      <c r="J64" s="227" t="s">
        <v>384</v>
      </c>
      <c r="K64" s="227">
        <v>2013</v>
      </c>
      <c r="L64" s="227" t="s">
        <v>362</v>
      </c>
      <c r="T64" s="229"/>
      <c r="Y64" s="227" t="s">
        <v>3033</v>
      </c>
      <c r="Z64" s="227" t="s">
        <v>3034</v>
      </c>
      <c r="AA64" s="227" t="s">
        <v>2621</v>
      </c>
      <c r="AB64" s="227" t="s">
        <v>2704</v>
      </c>
    </row>
    <row r="65" spans="1:28" x14ac:dyDescent="0.3">
      <c r="A65" s="227">
        <v>211142</v>
      </c>
      <c r="B65" s="227" t="s">
        <v>1868</v>
      </c>
      <c r="C65" s="227" t="s">
        <v>94</v>
      </c>
      <c r="D65" s="227" t="s">
        <v>2031</v>
      </c>
      <c r="E65" s="227" t="s">
        <v>382</v>
      </c>
      <c r="F65" s="228">
        <v>35079</v>
      </c>
      <c r="G65" s="227" t="s">
        <v>808</v>
      </c>
      <c r="H65" s="227" t="s">
        <v>383</v>
      </c>
      <c r="I65" s="227" t="s">
        <v>67</v>
      </c>
      <c r="J65" s="227" t="s">
        <v>361</v>
      </c>
      <c r="K65" s="227">
        <v>2013</v>
      </c>
      <c r="L65" s="227" t="s">
        <v>372</v>
      </c>
      <c r="T65" s="229"/>
      <c r="Y65" s="227" t="s">
        <v>3050</v>
      </c>
      <c r="Z65" s="227" t="s">
        <v>3051</v>
      </c>
      <c r="AA65" s="227" t="s">
        <v>2797</v>
      </c>
      <c r="AB65" s="227" t="s">
        <v>3052</v>
      </c>
    </row>
    <row r="66" spans="1:28" x14ac:dyDescent="0.3">
      <c r="A66" s="227">
        <v>214619</v>
      </c>
      <c r="B66" s="227" t="s">
        <v>1836</v>
      </c>
      <c r="C66" s="227" t="s">
        <v>192</v>
      </c>
      <c r="D66" s="227" t="s">
        <v>313</v>
      </c>
      <c r="E66" s="227" t="s">
        <v>381</v>
      </c>
      <c r="F66" s="228">
        <v>35123</v>
      </c>
      <c r="G66" s="227" t="s">
        <v>372</v>
      </c>
      <c r="H66" s="227" t="s">
        <v>383</v>
      </c>
      <c r="I66" s="227" t="s">
        <v>67</v>
      </c>
      <c r="J66" s="227" t="s">
        <v>361</v>
      </c>
      <c r="K66" s="227">
        <v>2017</v>
      </c>
      <c r="L66" s="227" t="s">
        <v>372</v>
      </c>
      <c r="T66" s="229"/>
      <c r="Y66" s="227" t="s">
        <v>4008</v>
      </c>
      <c r="Z66" s="227" t="s">
        <v>4009</v>
      </c>
      <c r="AA66" s="227" t="s">
        <v>4010</v>
      </c>
      <c r="AB66" s="227" t="s">
        <v>3343</v>
      </c>
    </row>
    <row r="67" spans="1:28" x14ac:dyDescent="0.3">
      <c r="A67" s="227">
        <v>214477</v>
      </c>
      <c r="B67" s="227" t="s">
        <v>1808</v>
      </c>
      <c r="C67" s="227" t="s">
        <v>72</v>
      </c>
      <c r="D67" s="227" t="s">
        <v>2480</v>
      </c>
      <c r="E67" s="227" t="s">
        <v>382</v>
      </c>
      <c r="F67" s="228">
        <v>35213</v>
      </c>
      <c r="G67" s="227" t="s">
        <v>2481</v>
      </c>
      <c r="H67" s="227" t="s">
        <v>383</v>
      </c>
      <c r="I67" s="227" t="s">
        <v>67</v>
      </c>
      <c r="J67" s="227" t="s">
        <v>384</v>
      </c>
      <c r="K67" s="227">
        <v>2014</v>
      </c>
      <c r="L67" s="227" t="s">
        <v>360</v>
      </c>
      <c r="T67" s="229"/>
      <c r="Y67" s="227" t="s">
        <v>3973</v>
      </c>
      <c r="Z67" s="227" t="s">
        <v>3974</v>
      </c>
      <c r="AA67" s="227" t="s">
        <v>3975</v>
      </c>
      <c r="AB67" s="227" t="s">
        <v>3976</v>
      </c>
    </row>
    <row r="68" spans="1:28" x14ac:dyDescent="0.3">
      <c r="A68" s="227">
        <v>210938</v>
      </c>
      <c r="B68" s="227" t="s">
        <v>1776</v>
      </c>
      <c r="C68" s="227" t="s">
        <v>68</v>
      </c>
      <c r="D68" s="227" t="s">
        <v>308</v>
      </c>
      <c r="E68" s="227" t="s">
        <v>382</v>
      </c>
      <c r="F68" s="228">
        <v>35215</v>
      </c>
      <c r="G68" s="227" t="s">
        <v>360</v>
      </c>
      <c r="H68" s="227" t="s">
        <v>383</v>
      </c>
      <c r="I68" s="227" t="s">
        <v>67</v>
      </c>
      <c r="J68" s="227" t="s">
        <v>384</v>
      </c>
      <c r="K68" s="227">
        <v>2015</v>
      </c>
      <c r="L68" s="227" t="s">
        <v>362</v>
      </c>
      <c r="T68" s="229"/>
      <c r="Y68" s="227" t="s">
        <v>3015</v>
      </c>
      <c r="Z68" s="227" t="s">
        <v>2677</v>
      </c>
      <c r="AA68" s="227" t="s">
        <v>2791</v>
      </c>
      <c r="AB68" s="227" t="s">
        <v>2630</v>
      </c>
    </row>
    <row r="69" spans="1:28" x14ac:dyDescent="0.3">
      <c r="A69" s="227">
        <v>212174</v>
      </c>
      <c r="B69" s="227" t="s">
        <v>1052</v>
      </c>
      <c r="C69" s="227" t="s">
        <v>668</v>
      </c>
      <c r="D69" s="227" t="s">
        <v>237</v>
      </c>
      <c r="E69" s="227" t="s">
        <v>382</v>
      </c>
      <c r="F69" s="228">
        <v>35237</v>
      </c>
      <c r="G69" s="227" t="s">
        <v>360</v>
      </c>
      <c r="H69" s="227" t="s">
        <v>383</v>
      </c>
      <c r="I69" s="227" t="s">
        <v>67</v>
      </c>
      <c r="J69" s="227" t="s">
        <v>384</v>
      </c>
      <c r="K69" s="227">
        <v>2014</v>
      </c>
      <c r="L69" s="227" t="s">
        <v>360</v>
      </c>
      <c r="T69" s="229"/>
      <c r="Y69" s="227" t="s">
        <v>3340</v>
      </c>
      <c r="Z69" s="227" t="s">
        <v>3341</v>
      </c>
      <c r="AA69" s="227" t="s">
        <v>3131</v>
      </c>
      <c r="AB69" s="227" t="s">
        <v>2630</v>
      </c>
    </row>
    <row r="70" spans="1:28" x14ac:dyDescent="0.3">
      <c r="A70" s="227">
        <v>215482</v>
      </c>
      <c r="B70" s="227" t="s">
        <v>1861</v>
      </c>
      <c r="C70" s="227" t="s">
        <v>656</v>
      </c>
      <c r="D70" s="227" t="s">
        <v>2599</v>
      </c>
      <c r="E70" s="227" t="s">
        <v>382</v>
      </c>
      <c r="F70" s="228">
        <v>35264</v>
      </c>
      <c r="G70" s="227" t="s">
        <v>757</v>
      </c>
      <c r="H70" s="227" t="s">
        <v>383</v>
      </c>
      <c r="I70" s="227" t="s">
        <v>67</v>
      </c>
      <c r="J70" s="227" t="s">
        <v>384</v>
      </c>
      <c r="K70" s="227">
        <v>2014</v>
      </c>
      <c r="L70" s="227" t="s">
        <v>360</v>
      </c>
      <c r="T70" s="229"/>
      <c r="Y70" s="227" t="s">
        <v>4220</v>
      </c>
      <c r="Z70" s="227" t="s">
        <v>4221</v>
      </c>
      <c r="AA70" s="227" t="s">
        <v>2962</v>
      </c>
      <c r="AB70" s="227" t="s">
        <v>4222</v>
      </c>
    </row>
    <row r="71" spans="1:28" x14ac:dyDescent="0.3">
      <c r="A71" s="227">
        <v>214627</v>
      </c>
      <c r="B71" s="227" t="s">
        <v>1802</v>
      </c>
      <c r="C71" s="227" t="s">
        <v>103</v>
      </c>
      <c r="D71" s="227" t="s">
        <v>2500</v>
      </c>
      <c r="E71" s="227" t="s">
        <v>382</v>
      </c>
      <c r="F71" s="228">
        <v>35313</v>
      </c>
      <c r="G71" s="227" t="s">
        <v>757</v>
      </c>
      <c r="H71" s="227" t="s">
        <v>383</v>
      </c>
      <c r="I71" s="227" t="s">
        <v>67</v>
      </c>
      <c r="J71" s="227" t="s">
        <v>361</v>
      </c>
      <c r="K71" s="227">
        <v>2014</v>
      </c>
      <c r="L71" s="227" t="s">
        <v>360</v>
      </c>
      <c r="T71" s="229"/>
      <c r="Y71" s="227" t="s">
        <v>4013</v>
      </c>
      <c r="Z71" s="227" t="s">
        <v>4014</v>
      </c>
      <c r="AA71" s="227" t="s">
        <v>2824</v>
      </c>
      <c r="AB71" s="227" t="s">
        <v>2765</v>
      </c>
    </row>
    <row r="72" spans="1:28" x14ac:dyDescent="0.3">
      <c r="A72" s="227">
        <v>212525</v>
      </c>
      <c r="B72" s="227" t="s">
        <v>1805</v>
      </c>
      <c r="C72" s="227" t="s">
        <v>860</v>
      </c>
      <c r="D72" s="227" t="s">
        <v>2225</v>
      </c>
      <c r="E72" s="227" t="s">
        <v>381</v>
      </c>
      <c r="F72" s="228">
        <v>35431</v>
      </c>
      <c r="G72" s="227" t="s">
        <v>757</v>
      </c>
      <c r="H72" s="227" t="s">
        <v>383</v>
      </c>
      <c r="I72" s="227" t="s">
        <v>67</v>
      </c>
      <c r="J72" s="227" t="s">
        <v>384</v>
      </c>
      <c r="K72" s="227">
        <v>2014</v>
      </c>
      <c r="L72" s="227" t="s">
        <v>360</v>
      </c>
      <c r="T72" s="229"/>
      <c r="Y72" s="227" t="s">
        <v>3433</v>
      </c>
      <c r="Z72" s="227" t="s">
        <v>3434</v>
      </c>
      <c r="AA72" s="227" t="s">
        <v>3435</v>
      </c>
      <c r="AB72" s="227" t="s">
        <v>2622</v>
      </c>
    </row>
    <row r="73" spans="1:28" x14ac:dyDescent="0.3">
      <c r="A73" s="227">
        <v>212884</v>
      </c>
      <c r="B73" s="227" t="s">
        <v>1804</v>
      </c>
      <c r="C73" s="227" t="s">
        <v>77</v>
      </c>
      <c r="D73" s="227" t="s">
        <v>1774</v>
      </c>
      <c r="E73" s="227" t="s">
        <v>382</v>
      </c>
      <c r="F73" s="228">
        <v>35435</v>
      </c>
      <c r="G73" s="227" t="s">
        <v>757</v>
      </c>
      <c r="H73" s="227" t="s">
        <v>383</v>
      </c>
      <c r="I73" s="227" t="s">
        <v>67</v>
      </c>
      <c r="J73" s="227" t="s">
        <v>384</v>
      </c>
      <c r="K73" s="227">
        <v>2014</v>
      </c>
      <c r="L73" s="227" t="s">
        <v>360</v>
      </c>
      <c r="T73" s="229"/>
      <c r="Y73" s="227" t="s">
        <v>3553</v>
      </c>
      <c r="Z73" s="227" t="s">
        <v>3554</v>
      </c>
      <c r="AA73" s="227" t="s">
        <v>3555</v>
      </c>
      <c r="AB73" s="227" t="s">
        <v>2765</v>
      </c>
    </row>
    <row r="74" spans="1:28" x14ac:dyDescent="0.3">
      <c r="A74" s="227">
        <v>214869</v>
      </c>
      <c r="B74" s="227" t="s">
        <v>1813</v>
      </c>
      <c r="C74" s="227" t="s">
        <v>74</v>
      </c>
      <c r="D74" s="227" t="s">
        <v>239</v>
      </c>
      <c r="E74" s="227" t="s">
        <v>382</v>
      </c>
      <c r="F74" s="228">
        <v>35436</v>
      </c>
      <c r="G74" s="227" t="s">
        <v>360</v>
      </c>
      <c r="H74" s="227" t="s">
        <v>383</v>
      </c>
      <c r="I74" s="227" t="s">
        <v>67</v>
      </c>
      <c r="J74" s="227" t="s">
        <v>361</v>
      </c>
      <c r="K74" s="227">
        <v>2015</v>
      </c>
      <c r="L74" s="227" t="s">
        <v>372</v>
      </c>
      <c r="T74" s="229"/>
      <c r="Y74" s="227" t="s">
        <v>4082</v>
      </c>
      <c r="Z74" s="227" t="s">
        <v>4083</v>
      </c>
      <c r="AA74" s="227" t="s">
        <v>3499</v>
      </c>
      <c r="AB74" s="227" t="s">
        <v>2765</v>
      </c>
    </row>
    <row r="75" spans="1:28" x14ac:dyDescent="0.3">
      <c r="A75" s="227">
        <v>214057</v>
      </c>
      <c r="B75" s="227" t="s">
        <v>1826</v>
      </c>
      <c r="C75" s="227" t="s">
        <v>71</v>
      </c>
      <c r="D75" s="227" t="s">
        <v>2436</v>
      </c>
      <c r="E75" s="227" t="s">
        <v>381</v>
      </c>
      <c r="F75" s="228">
        <v>35462</v>
      </c>
      <c r="G75" s="227" t="s">
        <v>762</v>
      </c>
      <c r="H75" s="227" t="s">
        <v>388</v>
      </c>
      <c r="I75" s="227" t="s">
        <v>67</v>
      </c>
      <c r="J75" s="227" t="s">
        <v>384</v>
      </c>
      <c r="K75" s="227">
        <v>2017</v>
      </c>
      <c r="L75" s="227" t="s">
        <v>360</v>
      </c>
      <c r="T75" s="229"/>
      <c r="Y75" s="227" t="s">
        <v>3896</v>
      </c>
      <c r="Z75" s="227" t="s">
        <v>3897</v>
      </c>
      <c r="AA75" s="227" t="s">
        <v>3898</v>
      </c>
      <c r="AB75" s="227" t="s">
        <v>2630</v>
      </c>
    </row>
    <row r="76" spans="1:28" x14ac:dyDescent="0.3">
      <c r="A76" s="227">
        <v>214593</v>
      </c>
      <c r="B76" s="227" t="s">
        <v>1810</v>
      </c>
      <c r="C76" s="227" t="s">
        <v>66</v>
      </c>
      <c r="D76" s="227" t="s">
        <v>1811</v>
      </c>
      <c r="E76" s="227" t="s">
        <v>382</v>
      </c>
      <c r="F76" s="228">
        <v>35462</v>
      </c>
      <c r="G76" s="227" t="s">
        <v>570</v>
      </c>
      <c r="H76" s="227" t="s">
        <v>383</v>
      </c>
      <c r="I76" s="227" t="s">
        <v>67</v>
      </c>
      <c r="J76" s="227" t="s">
        <v>384</v>
      </c>
      <c r="K76" s="227">
        <v>2015</v>
      </c>
      <c r="L76" s="227" t="s">
        <v>362</v>
      </c>
      <c r="T76" s="229"/>
      <c r="Y76" s="227" t="s">
        <v>4005</v>
      </c>
      <c r="Z76" s="227" t="s">
        <v>2885</v>
      </c>
      <c r="AA76" s="227" t="s">
        <v>3684</v>
      </c>
      <c r="AB76" s="227" t="s">
        <v>3477</v>
      </c>
    </row>
    <row r="77" spans="1:28" x14ac:dyDescent="0.3">
      <c r="A77" s="227">
        <v>214694</v>
      </c>
      <c r="B77" s="227" t="s">
        <v>2507</v>
      </c>
      <c r="C77" s="227" t="s">
        <v>168</v>
      </c>
      <c r="D77" s="227" t="s">
        <v>2508</v>
      </c>
      <c r="E77" s="227" t="s">
        <v>382</v>
      </c>
      <c r="F77" s="228">
        <v>35498</v>
      </c>
      <c r="G77" s="227" t="s">
        <v>2509</v>
      </c>
      <c r="H77" s="227" t="s">
        <v>383</v>
      </c>
      <c r="I77" s="227" t="s">
        <v>67</v>
      </c>
      <c r="J77" s="227" t="s">
        <v>361</v>
      </c>
      <c r="K77" s="227">
        <v>2015</v>
      </c>
      <c r="L77" s="227" t="s">
        <v>362</v>
      </c>
      <c r="T77" s="229"/>
      <c r="Y77" s="227" t="s">
        <v>4026</v>
      </c>
      <c r="Z77" s="227" t="s">
        <v>4027</v>
      </c>
      <c r="AA77" s="227" t="s">
        <v>4028</v>
      </c>
      <c r="AB77" s="227" t="s">
        <v>4029</v>
      </c>
    </row>
    <row r="78" spans="1:28" x14ac:dyDescent="0.3">
      <c r="A78" s="227">
        <v>211758</v>
      </c>
      <c r="B78" s="227" t="s">
        <v>1873</v>
      </c>
      <c r="C78" s="227" t="s">
        <v>68</v>
      </c>
      <c r="D78" s="227" t="s">
        <v>2109</v>
      </c>
      <c r="E78" s="227" t="s">
        <v>381</v>
      </c>
      <c r="F78" s="228">
        <v>35502</v>
      </c>
      <c r="G78" s="227" t="s">
        <v>2110</v>
      </c>
      <c r="H78" s="227" t="s">
        <v>383</v>
      </c>
      <c r="I78" s="227" t="s">
        <v>67</v>
      </c>
      <c r="T78" s="229"/>
    </row>
    <row r="79" spans="1:28" x14ac:dyDescent="0.3">
      <c r="A79" s="227">
        <v>214248</v>
      </c>
      <c r="B79" s="227" t="s">
        <v>664</v>
      </c>
      <c r="C79" s="227" t="s">
        <v>141</v>
      </c>
      <c r="D79" s="227" t="s">
        <v>2448</v>
      </c>
      <c r="E79" s="227" t="s">
        <v>381</v>
      </c>
      <c r="F79" s="228">
        <v>35509</v>
      </c>
      <c r="G79" s="227" t="s">
        <v>846</v>
      </c>
      <c r="H79" s="227" t="s">
        <v>383</v>
      </c>
      <c r="I79" s="227" t="s">
        <v>67</v>
      </c>
      <c r="T79" s="229"/>
    </row>
    <row r="80" spans="1:28" x14ac:dyDescent="0.3">
      <c r="A80" s="227">
        <v>212493</v>
      </c>
      <c r="B80" s="227" t="s">
        <v>1820</v>
      </c>
      <c r="C80" s="227" t="s">
        <v>92</v>
      </c>
      <c r="D80" s="227" t="s">
        <v>2219</v>
      </c>
      <c r="E80" s="227" t="s">
        <v>382</v>
      </c>
      <c r="F80" s="228">
        <v>35565</v>
      </c>
      <c r="G80" s="227" t="s">
        <v>2220</v>
      </c>
      <c r="H80" s="227" t="s">
        <v>383</v>
      </c>
      <c r="I80" s="227" t="s">
        <v>67</v>
      </c>
      <c r="J80" s="227" t="s">
        <v>384</v>
      </c>
      <c r="K80" s="227">
        <v>2016</v>
      </c>
      <c r="L80" s="227" t="s">
        <v>360</v>
      </c>
      <c r="T80" s="229"/>
      <c r="Y80" s="227" t="s">
        <v>3424</v>
      </c>
      <c r="Z80" s="227" t="s">
        <v>2707</v>
      </c>
      <c r="AA80" s="227" t="s">
        <v>2700</v>
      </c>
      <c r="AB80" s="227" t="s">
        <v>3005</v>
      </c>
    </row>
    <row r="81" spans="1:28" x14ac:dyDescent="0.3">
      <c r="A81" s="227">
        <v>213154</v>
      </c>
      <c r="B81" s="227" t="s">
        <v>1847</v>
      </c>
      <c r="C81" s="227" t="s">
        <v>141</v>
      </c>
      <c r="D81" s="227" t="s">
        <v>2316</v>
      </c>
      <c r="E81" s="227" t="s">
        <v>381</v>
      </c>
      <c r="F81" s="228">
        <v>35566</v>
      </c>
      <c r="G81" s="227" t="s">
        <v>367</v>
      </c>
      <c r="H81" s="227" t="s">
        <v>383</v>
      </c>
      <c r="I81" s="227" t="s">
        <v>67</v>
      </c>
      <c r="T81" s="229"/>
    </row>
    <row r="82" spans="1:28" x14ac:dyDescent="0.3">
      <c r="A82" s="227">
        <v>215366</v>
      </c>
      <c r="B82" s="227" t="s">
        <v>2589</v>
      </c>
      <c r="C82" s="227" t="s">
        <v>488</v>
      </c>
      <c r="D82" s="227" t="s">
        <v>2590</v>
      </c>
      <c r="E82" s="227" t="s">
        <v>382</v>
      </c>
      <c r="F82" s="228">
        <v>35601</v>
      </c>
      <c r="G82" s="227" t="s">
        <v>777</v>
      </c>
      <c r="H82" s="227" t="s">
        <v>383</v>
      </c>
      <c r="I82" s="227" t="s">
        <v>67</v>
      </c>
      <c r="J82" s="227" t="s">
        <v>361</v>
      </c>
      <c r="K82" s="227">
        <v>2016</v>
      </c>
      <c r="L82" s="227" t="s">
        <v>360</v>
      </c>
      <c r="T82" s="229"/>
      <c r="Y82" s="227" t="s">
        <v>4194</v>
      </c>
      <c r="Z82" s="227" t="s">
        <v>2628</v>
      </c>
      <c r="AA82" s="227" t="s">
        <v>4195</v>
      </c>
      <c r="AB82" s="227" t="s">
        <v>2642</v>
      </c>
    </row>
    <row r="83" spans="1:28" x14ac:dyDescent="0.3">
      <c r="A83" s="227">
        <v>212952</v>
      </c>
      <c r="B83" s="227" t="s">
        <v>1834</v>
      </c>
      <c r="C83" s="227" t="s">
        <v>141</v>
      </c>
      <c r="D83" s="227" t="s">
        <v>2217</v>
      </c>
      <c r="E83" s="227" t="s">
        <v>382</v>
      </c>
      <c r="F83" s="228">
        <v>35627</v>
      </c>
      <c r="G83" s="227" t="s">
        <v>2283</v>
      </c>
      <c r="H83" s="227" t="s">
        <v>383</v>
      </c>
      <c r="I83" s="227" t="s">
        <v>67</v>
      </c>
      <c r="J83" s="227" t="s">
        <v>384</v>
      </c>
      <c r="K83" s="227">
        <v>2016</v>
      </c>
      <c r="L83" s="227" t="s">
        <v>370</v>
      </c>
      <c r="T83" s="229"/>
      <c r="Y83" s="227" t="s">
        <v>3581</v>
      </c>
      <c r="Z83" s="227" t="s">
        <v>2979</v>
      </c>
      <c r="AA83" s="227" t="s">
        <v>2782</v>
      </c>
      <c r="AB83" s="227" t="s">
        <v>2794</v>
      </c>
    </row>
    <row r="84" spans="1:28" x14ac:dyDescent="0.3">
      <c r="A84" s="227">
        <v>215399</v>
      </c>
      <c r="B84" s="227" t="s">
        <v>1809</v>
      </c>
      <c r="C84" s="227" t="s">
        <v>99</v>
      </c>
      <c r="D84" s="227" t="s">
        <v>2593</v>
      </c>
      <c r="E84" s="227" t="s">
        <v>382</v>
      </c>
      <c r="F84" s="228">
        <v>35667</v>
      </c>
      <c r="G84" s="227" t="s">
        <v>774</v>
      </c>
      <c r="H84" s="227" t="s">
        <v>383</v>
      </c>
      <c r="I84" s="227" t="s">
        <v>67</v>
      </c>
      <c r="J84" s="227" t="s">
        <v>361</v>
      </c>
      <c r="K84" s="227">
        <v>2015</v>
      </c>
      <c r="L84" s="227" t="s">
        <v>369</v>
      </c>
      <c r="T84" s="229"/>
      <c r="Y84" s="227" t="s">
        <v>4203</v>
      </c>
      <c r="Z84" s="227" t="s">
        <v>3011</v>
      </c>
      <c r="AA84" s="227" t="s">
        <v>4204</v>
      </c>
      <c r="AB84" s="227" t="s">
        <v>4205</v>
      </c>
    </row>
    <row r="85" spans="1:28" x14ac:dyDescent="0.3">
      <c r="A85" s="227">
        <v>214692</v>
      </c>
      <c r="B85" s="227" t="s">
        <v>2503</v>
      </c>
      <c r="C85" s="227" t="s">
        <v>1814</v>
      </c>
      <c r="D85" s="227" t="s">
        <v>2504</v>
      </c>
      <c r="E85" s="227" t="s">
        <v>382</v>
      </c>
      <c r="F85" s="228">
        <v>35691</v>
      </c>
      <c r="G85" s="227" t="s">
        <v>757</v>
      </c>
      <c r="H85" s="227" t="s">
        <v>383</v>
      </c>
      <c r="I85" s="227" t="s">
        <v>67</v>
      </c>
      <c r="J85" s="227" t="s">
        <v>384</v>
      </c>
      <c r="K85" s="227">
        <v>2016</v>
      </c>
      <c r="L85" s="227" t="s">
        <v>360</v>
      </c>
      <c r="T85" s="229"/>
      <c r="Y85" s="227" t="s">
        <v>4018</v>
      </c>
      <c r="Z85" s="227" t="s">
        <v>4019</v>
      </c>
      <c r="AA85" s="227" t="s">
        <v>4020</v>
      </c>
      <c r="AB85" s="227" t="s">
        <v>4021</v>
      </c>
    </row>
    <row r="86" spans="1:28" x14ac:dyDescent="0.3">
      <c r="A86" s="227">
        <v>212279</v>
      </c>
      <c r="B86" s="227" t="s">
        <v>1821</v>
      </c>
      <c r="C86" s="227" t="s">
        <v>155</v>
      </c>
      <c r="D86" s="227" t="s">
        <v>2184</v>
      </c>
      <c r="E86" s="227" t="s">
        <v>381</v>
      </c>
      <c r="F86" s="228">
        <v>35749</v>
      </c>
      <c r="G86" s="227" t="s">
        <v>780</v>
      </c>
      <c r="H86" s="227" t="s">
        <v>383</v>
      </c>
      <c r="I86" s="227" t="s">
        <v>67</v>
      </c>
      <c r="J86" s="227" t="s">
        <v>384</v>
      </c>
      <c r="K86" s="227">
        <v>2016</v>
      </c>
      <c r="L86" s="227" t="s">
        <v>362</v>
      </c>
      <c r="T86" s="229"/>
      <c r="Y86" s="227" t="s">
        <v>3358</v>
      </c>
      <c r="Z86" s="227" t="s">
        <v>2725</v>
      </c>
      <c r="AA86" s="227" t="s">
        <v>2965</v>
      </c>
      <c r="AB86" s="227" t="s">
        <v>3005</v>
      </c>
    </row>
    <row r="87" spans="1:28" x14ac:dyDescent="0.3">
      <c r="A87" s="227">
        <v>214742</v>
      </c>
      <c r="B87" s="227" t="s">
        <v>1837</v>
      </c>
      <c r="C87" s="227" t="s">
        <v>95</v>
      </c>
      <c r="D87" s="227" t="s">
        <v>2514</v>
      </c>
      <c r="E87" s="227" t="s">
        <v>382</v>
      </c>
      <c r="F87" s="228">
        <v>35763</v>
      </c>
      <c r="G87" s="227" t="s">
        <v>2515</v>
      </c>
      <c r="H87" s="227" t="s">
        <v>383</v>
      </c>
      <c r="I87" s="227" t="s">
        <v>67</v>
      </c>
      <c r="J87" s="227" t="s">
        <v>361</v>
      </c>
      <c r="K87" s="227">
        <v>2017</v>
      </c>
      <c r="L87" s="227" t="s">
        <v>572</v>
      </c>
      <c r="T87" s="229"/>
      <c r="Y87" s="227" t="s">
        <v>4043</v>
      </c>
      <c r="Z87" s="227" t="s">
        <v>2649</v>
      </c>
      <c r="AA87" s="227" t="s">
        <v>2650</v>
      </c>
      <c r="AB87" s="227" t="s">
        <v>2622</v>
      </c>
    </row>
    <row r="88" spans="1:28" x14ac:dyDescent="0.3">
      <c r="A88" s="227">
        <v>215049</v>
      </c>
      <c r="B88" s="227" t="s">
        <v>1819</v>
      </c>
      <c r="C88" s="227" t="s">
        <v>129</v>
      </c>
      <c r="D88" s="227" t="s">
        <v>2555</v>
      </c>
      <c r="E88" s="227" t="s">
        <v>381</v>
      </c>
      <c r="F88" s="228">
        <v>35803</v>
      </c>
      <c r="G88" s="227" t="s">
        <v>2453</v>
      </c>
      <c r="H88" s="227" t="s">
        <v>383</v>
      </c>
      <c r="I88" s="227" t="s">
        <v>67</v>
      </c>
      <c r="T88" s="229"/>
    </row>
    <row r="89" spans="1:28" x14ac:dyDescent="0.3">
      <c r="A89" s="227">
        <v>215101</v>
      </c>
      <c r="B89" s="227" t="s">
        <v>1874</v>
      </c>
      <c r="C89" s="227" t="s">
        <v>68</v>
      </c>
      <c r="D89" s="227" t="s">
        <v>1875</v>
      </c>
      <c r="E89" s="227" t="s">
        <v>381</v>
      </c>
      <c r="F89" s="228">
        <v>35812</v>
      </c>
      <c r="G89" s="227" t="s">
        <v>360</v>
      </c>
      <c r="H89" s="227" t="s">
        <v>383</v>
      </c>
      <c r="I89" s="227" t="s">
        <v>67</v>
      </c>
      <c r="J89" s="227" t="s">
        <v>361</v>
      </c>
      <c r="K89" s="227">
        <v>2015</v>
      </c>
      <c r="L89" s="227" t="s">
        <v>360</v>
      </c>
      <c r="T89" s="229"/>
      <c r="Y89" s="227" t="s">
        <v>4139</v>
      </c>
      <c r="Z89" s="227" t="s">
        <v>4140</v>
      </c>
      <c r="AA89" s="227" t="s">
        <v>4141</v>
      </c>
      <c r="AB89" s="227" t="s">
        <v>2765</v>
      </c>
    </row>
    <row r="90" spans="1:28" x14ac:dyDescent="0.3">
      <c r="A90" s="227">
        <v>215427</v>
      </c>
      <c r="B90" s="227" t="s">
        <v>1869</v>
      </c>
      <c r="C90" s="227" t="s">
        <v>1870</v>
      </c>
      <c r="D90" s="227" t="s">
        <v>2595</v>
      </c>
      <c r="E90" s="227" t="s">
        <v>382</v>
      </c>
      <c r="F90" s="228">
        <v>35815</v>
      </c>
      <c r="G90" s="227" t="s">
        <v>792</v>
      </c>
      <c r="H90" s="227" t="s">
        <v>383</v>
      </c>
      <c r="I90" s="227" t="s">
        <v>67</v>
      </c>
      <c r="T90" s="229"/>
    </row>
    <row r="91" spans="1:28" x14ac:dyDescent="0.3">
      <c r="A91" s="227">
        <v>214488</v>
      </c>
      <c r="B91" s="227" t="s">
        <v>1831</v>
      </c>
      <c r="C91" s="227" t="s">
        <v>1832</v>
      </c>
      <c r="D91" s="227" t="s">
        <v>760</v>
      </c>
      <c r="E91" s="227" t="s">
        <v>382</v>
      </c>
      <c r="F91" s="228">
        <v>35820</v>
      </c>
      <c r="G91" s="227" t="s">
        <v>1833</v>
      </c>
      <c r="H91" s="227" t="s">
        <v>383</v>
      </c>
      <c r="I91" s="227" t="s">
        <v>67</v>
      </c>
      <c r="J91" s="227" t="s">
        <v>361</v>
      </c>
      <c r="K91" s="227">
        <v>2017</v>
      </c>
      <c r="L91" s="227" t="s">
        <v>362</v>
      </c>
      <c r="T91" s="229"/>
      <c r="Y91" s="227" t="s">
        <v>3982</v>
      </c>
      <c r="Z91" s="227" t="s">
        <v>3983</v>
      </c>
      <c r="AA91" s="227" t="s">
        <v>3389</v>
      </c>
      <c r="AB91" s="227" t="s">
        <v>3984</v>
      </c>
    </row>
    <row r="92" spans="1:28" x14ac:dyDescent="0.3">
      <c r="A92" s="227">
        <v>212144</v>
      </c>
      <c r="B92" s="227" t="s">
        <v>1822</v>
      </c>
      <c r="C92" s="227" t="s">
        <v>68</v>
      </c>
      <c r="D92" s="227" t="s">
        <v>2167</v>
      </c>
      <c r="E92" s="227" t="s">
        <v>381</v>
      </c>
      <c r="F92" s="228">
        <v>35854</v>
      </c>
      <c r="G92" s="227" t="s">
        <v>757</v>
      </c>
      <c r="H92" s="227" t="s">
        <v>383</v>
      </c>
      <c r="I92" s="227" t="s">
        <v>67</v>
      </c>
      <c r="J92" s="227" t="s">
        <v>384</v>
      </c>
      <c r="K92" s="227">
        <v>2016</v>
      </c>
      <c r="L92" s="227" t="s">
        <v>362</v>
      </c>
      <c r="T92" s="229"/>
      <c r="Y92" s="227" t="s">
        <v>3326</v>
      </c>
      <c r="Z92" s="227" t="s">
        <v>2677</v>
      </c>
      <c r="AA92" s="227" t="s">
        <v>2850</v>
      </c>
      <c r="AB92" s="227" t="s">
        <v>2630</v>
      </c>
    </row>
    <row r="93" spans="1:28" x14ac:dyDescent="0.3">
      <c r="A93" s="227">
        <v>214189</v>
      </c>
      <c r="B93" s="227" t="s">
        <v>1828</v>
      </c>
      <c r="C93" s="227" t="s">
        <v>107</v>
      </c>
      <c r="D93" s="227" t="s">
        <v>2445</v>
      </c>
      <c r="E93" s="227" t="s">
        <v>381</v>
      </c>
      <c r="F93" s="228">
        <v>35943</v>
      </c>
      <c r="G93" s="227" t="s">
        <v>2446</v>
      </c>
      <c r="H93" s="227" t="s">
        <v>383</v>
      </c>
      <c r="I93" s="227" t="s">
        <v>67</v>
      </c>
      <c r="J93" s="227" t="s">
        <v>384</v>
      </c>
      <c r="K93" s="227">
        <v>2017</v>
      </c>
      <c r="L93" s="227" t="s">
        <v>360</v>
      </c>
      <c r="T93" s="229"/>
      <c r="Y93" s="227" t="s">
        <v>3923</v>
      </c>
      <c r="Z93" s="227" t="s">
        <v>3924</v>
      </c>
      <c r="AA93" s="227" t="s">
        <v>3156</v>
      </c>
      <c r="AB93" s="227" t="s">
        <v>2630</v>
      </c>
    </row>
    <row r="94" spans="1:28" x14ac:dyDescent="0.3">
      <c r="A94" s="227">
        <v>213937</v>
      </c>
      <c r="B94" s="227" t="s">
        <v>1829</v>
      </c>
      <c r="C94" s="227" t="s">
        <v>162</v>
      </c>
      <c r="D94" s="227" t="s">
        <v>1830</v>
      </c>
      <c r="E94" s="227" t="s">
        <v>381</v>
      </c>
      <c r="F94" s="228">
        <v>35947</v>
      </c>
      <c r="G94" s="227" t="s">
        <v>757</v>
      </c>
      <c r="H94" s="227" t="s">
        <v>383</v>
      </c>
      <c r="I94" s="227" t="s">
        <v>67</v>
      </c>
      <c r="T94" s="229"/>
    </row>
    <row r="95" spans="1:28" x14ac:dyDescent="0.3">
      <c r="A95" s="227">
        <v>212644</v>
      </c>
      <c r="B95" s="227" t="s">
        <v>1824</v>
      </c>
      <c r="C95" s="227" t="s">
        <v>152</v>
      </c>
      <c r="D95" s="227" t="s">
        <v>2243</v>
      </c>
      <c r="E95" s="227" t="s">
        <v>381</v>
      </c>
      <c r="F95" s="228">
        <v>35947</v>
      </c>
      <c r="G95" s="227" t="s">
        <v>2244</v>
      </c>
      <c r="H95" s="227" t="s">
        <v>383</v>
      </c>
      <c r="I95" s="227" t="s">
        <v>67</v>
      </c>
      <c r="J95" s="227" t="s">
        <v>384</v>
      </c>
      <c r="K95" s="227">
        <v>2016</v>
      </c>
      <c r="L95" s="227" t="s">
        <v>372</v>
      </c>
      <c r="T95" s="229"/>
      <c r="Y95" s="227" t="s">
        <v>3472</v>
      </c>
      <c r="Z95" s="227" t="s">
        <v>2705</v>
      </c>
      <c r="AA95" s="227" t="s">
        <v>3473</v>
      </c>
      <c r="AB95" s="227" t="s">
        <v>2622</v>
      </c>
    </row>
    <row r="96" spans="1:28" x14ac:dyDescent="0.3">
      <c r="A96" s="227">
        <v>215222</v>
      </c>
      <c r="B96" s="227" t="s">
        <v>2566</v>
      </c>
      <c r="C96" s="227" t="s">
        <v>63</v>
      </c>
      <c r="D96" s="227" t="s">
        <v>2567</v>
      </c>
      <c r="E96" s="227" t="s">
        <v>381</v>
      </c>
      <c r="F96" s="228">
        <v>35951</v>
      </c>
      <c r="G96" s="227" t="s">
        <v>757</v>
      </c>
      <c r="H96" s="227" t="s">
        <v>383</v>
      </c>
      <c r="I96" s="227" t="s">
        <v>67</v>
      </c>
      <c r="J96" s="227" t="s">
        <v>361</v>
      </c>
      <c r="K96" s="227">
        <v>2016</v>
      </c>
      <c r="L96" s="227" t="s">
        <v>360</v>
      </c>
      <c r="T96" s="229"/>
      <c r="Y96" s="227" t="s">
        <v>4159</v>
      </c>
      <c r="Z96" s="227" t="s">
        <v>3357</v>
      </c>
      <c r="AA96" s="227" t="s">
        <v>4160</v>
      </c>
      <c r="AB96" s="227" t="s">
        <v>2765</v>
      </c>
    </row>
    <row r="97" spans="1:28" x14ac:dyDescent="0.3">
      <c r="A97" s="227">
        <v>214108</v>
      </c>
      <c r="B97" s="227" t="s">
        <v>1843</v>
      </c>
      <c r="C97" s="227" t="s">
        <v>70</v>
      </c>
      <c r="D97" s="227" t="s">
        <v>323</v>
      </c>
      <c r="E97" s="227" t="s">
        <v>382</v>
      </c>
      <c r="F97" s="228">
        <v>35956</v>
      </c>
      <c r="G97" s="227" t="s">
        <v>385</v>
      </c>
      <c r="H97" s="227" t="s">
        <v>383</v>
      </c>
      <c r="I97" s="227" t="s">
        <v>67</v>
      </c>
      <c r="J97" s="227" t="s">
        <v>361</v>
      </c>
      <c r="K97" s="227">
        <v>2015</v>
      </c>
      <c r="L97" s="227" t="s">
        <v>362</v>
      </c>
      <c r="T97" s="229"/>
      <c r="Y97" s="227" t="s">
        <v>3910</v>
      </c>
      <c r="Z97" s="227" t="s">
        <v>3212</v>
      </c>
      <c r="AA97" s="227" t="s">
        <v>3911</v>
      </c>
      <c r="AB97" s="227" t="s">
        <v>2671</v>
      </c>
    </row>
    <row r="98" spans="1:28" x14ac:dyDescent="0.3">
      <c r="A98" s="227">
        <v>215406</v>
      </c>
      <c r="B98" s="227" t="s">
        <v>1817</v>
      </c>
      <c r="C98" s="227" t="s">
        <v>86</v>
      </c>
      <c r="D98" s="227" t="s">
        <v>2594</v>
      </c>
      <c r="E98" s="227" t="s">
        <v>382</v>
      </c>
      <c r="F98" s="228">
        <v>35961</v>
      </c>
      <c r="G98" s="227" t="s">
        <v>799</v>
      </c>
      <c r="H98" s="227" t="s">
        <v>383</v>
      </c>
      <c r="I98" s="227" t="s">
        <v>67</v>
      </c>
      <c r="J98" s="227" t="s">
        <v>384</v>
      </c>
      <c r="K98" s="227">
        <v>2016</v>
      </c>
      <c r="L98" s="227" t="s">
        <v>362</v>
      </c>
      <c r="T98" s="229"/>
      <c r="Y98" s="227" t="s">
        <v>4209</v>
      </c>
      <c r="Z98" s="227" t="s">
        <v>4210</v>
      </c>
      <c r="AA98" s="227" t="s">
        <v>4211</v>
      </c>
      <c r="AB98" s="227" t="s">
        <v>3429</v>
      </c>
    </row>
    <row r="99" spans="1:28" x14ac:dyDescent="0.3">
      <c r="A99" s="227">
        <v>214697</v>
      </c>
      <c r="B99" s="227" t="s">
        <v>1818</v>
      </c>
      <c r="C99" s="227" t="s">
        <v>68</v>
      </c>
      <c r="D99" s="227" t="s">
        <v>300</v>
      </c>
      <c r="E99" s="227" t="s">
        <v>382</v>
      </c>
      <c r="F99" s="228">
        <v>35994</v>
      </c>
      <c r="G99" s="227" t="s">
        <v>360</v>
      </c>
      <c r="H99" s="227" t="s">
        <v>383</v>
      </c>
      <c r="I99" s="227" t="s">
        <v>67</v>
      </c>
      <c r="J99" s="227" t="s">
        <v>361</v>
      </c>
      <c r="K99" s="227">
        <v>2016</v>
      </c>
      <c r="L99" s="227" t="s">
        <v>360</v>
      </c>
      <c r="T99" s="229"/>
      <c r="Y99" s="227" t="s">
        <v>4030</v>
      </c>
      <c r="Z99" s="227" t="s">
        <v>2633</v>
      </c>
      <c r="AA99" s="227" t="s">
        <v>2700</v>
      </c>
      <c r="AB99" s="227" t="s">
        <v>2704</v>
      </c>
    </row>
    <row r="100" spans="1:28" x14ac:dyDescent="0.3">
      <c r="A100" s="227">
        <v>212927</v>
      </c>
      <c r="B100" s="227" t="s">
        <v>1862</v>
      </c>
      <c r="C100" s="227" t="s">
        <v>104</v>
      </c>
      <c r="D100" s="227" t="s">
        <v>509</v>
      </c>
      <c r="E100" s="227" t="s">
        <v>382</v>
      </c>
      <c r="F100" s="228">
        <v>35996</v>
      </c>
      <c r="G100" s="227" t="s">
        <v>360</v>
      </c>
      <c r="H100" s="227" t="s">
        <v>383</v>
      </c>
      <c r="I100" s="227" t="s">
        <v>67</v>
      </c>
      <c r="J100" s="227" t="s">
        <v>361</v>
      </c>
      <c r="K100" s="227">
        <v>2016</v>
      </c>
      <c r="L100" s="227" t="s">
        <v>360</v>
      </c>
      <c r="T100" s="229"/>
      <c r="Y100" s="227" t="s">
        <v>3567</v>
      </c>
      <c r="Z100" s="227" t="s">
        <v>3568</v>
      </c>
      <c r="AA100" s="227" t="s">
        <v>3569</v>
      </c>
      <c r="AB100" s="227" t="s">
        <v>2671</v>
      </c>
    </row>
    <row r="101" spans="1:28" x14ac:dyDescent="0.3">
      <c r="A101" s="227">
        <v>214989</v>
      </c>
      <c r="B101" s="227" t="s">
        <v>1851</v>
      </c>
      <c r="C101" s="227" t="s">
        <v>467</v>
      </c>
      <c r="D101" s="227" t="s">
        <v>2547</v>
      </c>
      <c r="E101" s="227" t="s">
        <v>382</v>
      </c>
      <c r="F101" s="228">
        <v>36013</v>
      </c>
      <c r="G101" s="227" t="s">
        <v>757</v>
      </c>
      <c r="H101" s="227" t="s">
        <v>383</v>
      </c>
      <c r="I101" s="227" t="s">
        <v>67</v>
      </c>
      <c r="J101" s="227" t="s">
        <v>361</v>
      </c>
      <c r="K101" s="227">
        <v>2016</v>
      </c>
      <c r="L101" s="227" t="s">
        <v>362</v>
      </c>
      <c r="T101" s="229"/>
      <c r="Y101" s="227" t="s">
        <v>4110</v>
      </c>
      <c r="Z101" s="227" t="s">
        <v>4111</v>
      </c>
      <c r="AA101" s="227" t="s">
        <v>4112</v>
      </c>
      <c r="AB101" s="227" t="s">
        <v>2630</v>
      </c>
    </row>
    <row r="102" spans="1:28" x14ac:dyDescent="0.3">
      <c r="A102" s="227">
        <v>213053</v>
      </c>
      <c r="B102" s="227" t="s">
        <v>1863</v>
      </c>
      <c r="C102" s="227" t="s">
        <v>117</v>
      </c>
      <c r="D102" s="227" t="s">
        <v>2303</v>
      </c>
      <c r="E102" s="227" t="s">
        <v>382</v>
      </c>
      <c r="F102" s="228">
        <v>36041</v>
      </c>
      <c r="G102" s="227" t="s">
        <v>757</v>
      </c>
      <c r="H102" s="227" t="s">
        <v>383</v>
      </c>
      <c r="I102" s="227" t="s">
        <v>67</v>
      </c>
      <c r="J102" s="227" t="s">
        <v>384</v>
      </c>
      <c r="K102" s="227">
        <v>2016</v>
      </c>
      <c r="L102" s="227" t="s">
        <v>360</v>
      </c>
      <c r="T102" s="229"/>
      <c r="Y102" s="227" t="s">
        <v>3625</v>
      </c>
      <c r="Z102" s="227" t="s">
        <v>2996</v>
      </c>
      <c r="AA102" s="227" t="s">
        <v>3626</v>
      </c>
      <c r="AB102" s="227" t="s">
        <v>2630</v>
      </c>
    </row>
    <row r="103" spans="1:28" x14ac:dyDescent="0.3">
      <c r="A103" s="227">
        <v>215365</v>
      </c>
      <c r="B103" s="227" t="s">
        <v>1867</v>
      </c>
      <c r="C103" s="227" t="s">
        <v>66</v>
      </c>
      <c r="D103" s="227" t="s">
        <v>2588</v>
      </c>
      <c r="E103" s="227" t="s">
        <v>382</v>
      </c>
      <c r="F103" s="228">
        <v>36061</v>
      </c>
      <c r="G103" s="227" t="s">
        <v>758</v>
      </c>
      <c r="H103" s="227" t="s">
        <v>383</v>
      </c>
      <c r="I103" s="227" t="s">
        <v>67</v>
      </c>
      <c r="J103" s="227" t="s">
        <v>361</v>
      </c>
      <c r="K103" s="227">
        <v>2016</v>
      </c>
      <c r="L103" s="227" t="s">
        <v>362</v>
      </c>
      <c r="T103" s="229"/>
      <c r="Y103" s="227" t="s">
        <v>4192</v>
      </c>
      <c r="Z103" s="227" t="s">
        <v>2885</v>
      </c>
      <c r="AA103" s="227" t="s">
        <v>4193</v>
      </c>
      <c r="AB103" s="227" t="s">
        <v>2622</v>
      </c>
    </row>
    <row r="104" spans="1:28" x14ac:dyDescent="0.3">
      <c r="A104" s="227">
        <v>213670</v>
      </c>
      <c r="B104" s="227" t="s">
        <v>1815</v>
      </c>
      <c r="C104" s="227" t="s">
        <v>122</v>
      </c>
      <c r="D104" s="227" t="s">
        <v>785</v>
      </c>
      <c r="E104" s="227" t="s">
        <v>382</v>
      </c>
      <c r="F104" s="228">
        <v>36099</v>
      </c>
      <c r="G104" s="227" t="s">
        <v>757</v>
      </c>
      <c r="H104" s="227" t="s">
        <v>383</v>
      </c>
      <c r="I104" s="227" t="s">
        <v>67</v>
      </c>
      <c r="J104" s="227" t="s">
        <v>384</v>
      </c>
      <c r="K104" s="227">
        <v>2017</v>
      </c>
      <c r="L104" s="227" t="s">
        <v>362</v>
      </c>
      <c r="T104" s="229"/>
      <c r="Y104" s="227" t="s">
        <v>3808</v>
      </c>
      <c r="Z104" s="227" t="s">
        <v>3339</v>
      </c>
      <c r="AA104" s="227" t="s">
        <v>3809</v>
      </c>
      <c r="AB104" s="227" t="s">
        <v>2630</v>
      </c>
    </row>
    <row r="105" spans="1:28" x14ac:dyDescent="0.3">
      <c r="A105" s="227">
        <v>215430</v>
      </c>
      <c r="B105" s="227" t="s">
        <v>1853</v>
      </c>
      <c r="C105" s="227" t="s">
        <v>151</v>
      </c>
      <c r="D105" s="227" t="s">
        <v>2596</v>
      </c>
      <c r="E105" s="227" t="s">
        <v>382</v>
      </c>
      <c r="F105" s="228">
        <v>36109</v>
      </c>
      <c r="G105" s="227" t="s">
        <v>769</v>
      </c>
      <c r="H105" s="227" t="s">
        <v>383</v>
      </c>
      <c r="I105" s="227" t="s">
        <v>67</v>
      </c>
      <c r="J105" s="227" t="s">
        <v>361</v>
      </c>
      <c r="K105" s="227">
        <v>2016</v>
      </c>
      <c r="L105" s="227" t="s">
        <v>376</v>
      </c>
      <c r="T105" s="229"/>
      <c r="Y105" s="227" t="s">
        <v>4213</v>
      </c>
      <c r="Z105" s="227" t="s">
        <v>3806</v>
      </c>
      <c r="AA105" s="227" t="s">
        <v>4214</v>
      </c>
      <c r="AB105" s="227" t="s">
        <v>3648</v>
      </c>
    </row>
    <row r="106" spans="1:28" x14ac:dyDescent="0.3">
      <c r="A106" s="227">
        <v>214699</v>
      </c>
      <c r="B106" s="227" t="s">
        <v>1835</v>
      </c>
      <c r="C106" s="227" t="s">
        <v>75</v>
      </c>
      <c r="D106" s="227" t="s">
        <v>2510</v>
      </c>
      <c r="E106" s="227" t="s">
        <v>382</v>
      </c>
      <c r="F106" s="228">
        <v>36161</v>
      </c>
      <c r="G106" s="227" t="s">
        <v>772</v>
      </c>
      <c r="H106" s="227" t="s">
        <v>383</v>
      </c>
      <c r="I106" s="227" t="s">
        <v>67</v>
      </c>
      <c r="J106" s="227" t="s">
        <v>361</v>
      </c>
      <c r="K106" s="227">
        <v>2017</v>
      </c>
      <c r="L106" s="227" t="s">
        <v>373</v>
      </c>
      <c r="T106" s="229"/>
      <c r="Y106" s="227" t="s">
        <v>4031</v>
      </c>
      <c r="Z106" s="227" t="s">
        <v>4032</v>
      </c>
      <c r="AA106" s="227" t="s">
        <v>4033</v>
      </c>
      <c r="AB106" s="227" t="s">
        <v>2622</v>
      </c>
    </row>
    <row r="107" spans="1:28" x14ac:dyDescent="0.3">
      <c r="A107" s="227">
        <v>214917</v>
      </c>
      <c r="B107" s="227" t="s">
        <v>1823</v>
      </c>
      <c r="C107" s="227" t="s">
        <v>128</v>
      </c>
      <c r="D107" s="227" t="s">
        <v>284</v>
      </c>
      <c r="E107" s="227" t="s">
        <v>382</v>
      </c>
      <c r="F107" s="228">
        <v>36171</v>
      </c>
      <c r="G107" s="227" t="s">
        <v>360</v>
      </c>
      <c r="H107" s="227" t="s">
        <v>383</v>
      </c>
      <c r="I107" s="227" t="s">
        <v>67</v>
      </c>
      <c r="J107" s="227" t="s">
        <v>361</v>
      </c>
      <c r="K107" s="227">
        <v>2016</v>
      </c>
      <c r="L107" s="227" t="s">
        <v>369</v>
      </c>
      <c r="T107" s="229"/>
      <c r="Y107" s="227" t="s">
        <v>4097</v>
      </c>
      <c r="Z107" s="227" t="s">
        <v>2862</v>
      </c>
      <c r="AA107" s="227" t="s">
        <v>3547</v>
      </c>
      <c r="AB107" s="227" t="s">
        <v>2622</v>
      </c>
    </row>
    <row r="108" spans="1:28" x14ac:dyDescent="0.3">
      <c r="A108" s="227">
        <v>214962</v>
      </c>
      <c r="B108" s="227" t="s">
        <v>1840</v>
      </c>
      <c r="C108" s="227" t="s">
        <v>90</v>
      </c>
      <c r="D108" s="227" t="s">
        <v>2545</v>
      </c>
      <c r="E108" s="227" t="s">
        <v>381</v>
      </c>
      <c r="F108" s="228">
        <v>36183</v>
      </c>
      <c r="G108" s="227" t="s">
        <v>794</v>
      </c>
      <c r="H108" s="227" t="s">
        <v>383</v>
      </c>
      <c r="I108" s="227" t="s">
        <v>67</v>
      </c>
      <c r="J108" s="227" t="s">
        <v>361</v>
      </c>
      <c r="K108" s="227">
        <v>2016</v>
      </c>
      <c r="L108" s="227" t="s">
        <v>360</v>
      </c>
      <c r="T108" s="229"/>
      <c r="Y108" s="227" t="s">
        <v>4104</v>
      </c>
      <c r="Z108" s="227" t="s">
        <v>3603</v>
      </c>
      <c r="AA108" s="227" t="s">
        <v>4105</v>
      </c>
      <c r="AB108" s="227" t="s">
        <v>2622</v>
      </c>
    </row>
    <row r="109" spans="1:28" x14ac:dyDescent="0.3">
      <c r="A109" s="227">
        <v>214535</v>
      </c>
      <c r="B109" s="227" t="s">
        <v>1827</v>
      </c>
      <c r="C109" s="227" t="s">
        <v>125</v>
      </c>
      <c r="D109" s="227" t="s">
        <v>2493</v>
      </c>
      <c r="E109" s="227" t="s">
        <v>382</v>
      </c>
      <c r="F109" s="228">
        <v>36527</v>
      </c>
      <c r="G109" s="227" t="s">
        <v>2494</v>
      </c>
      <c r="H109" s="227" t="s">
        <v>383</v>
      </c>
      <c r="I109" s="227" t="s">
        <v>67</v>
      </c>
      <c r="J109" s="227" t="s">
        <v>4260</v>
      </c>
      <c r="K109" s="227">
        <v>2017</v>
      </c>
      <c r="L109" s="227" t="s">
        <v>360</v>
      </c>
      <c r="T109" s="229"/>
      <c r="Y109" s="227" t="s">
        <v>3997</v>
      </c>
      <c r="Z109" s="227" t="s">
        <v>3802</v>
      </c>
      <c r="AA109" s="227" t="s">
        <v>3998</v>
      </c>
      <c r="AB109" s="227">
        <v>36527</v>
      </c>
    </row>
    <row r="110" spans="1:28" x14ac:dyDescent="0.3">
      <c r="A110" s="227">
        <v>213466</v>
      </c>
      <c r="B110" s="227" t="s">
        <v>1839</v>
      </c>
      <c r="C110" s="227" t="s">
        <v>125</v>
      </c>
      <c r="D110" s="227" t="s">
        <v>2369</v>
      </c>
      <c r="E110" s="227" t="s">
        <v>382</v>
      </c>
      <c r="F110" s="228">
        <v>36529</v>
      </c>
      <c r="G110" s="227" t="s">
        <v>757</v>
      </c>
      <c r="H110" s="227" t="s">
        <v>383</v>
      </c>
      <c r="I110" s="227" t="s">
        <v>67</v>
      </c>
      <c r="J110" s="227" t="s">
        <v>361</v>
      </c>
      <c r="K110" s="227">
        <v>2017</v>
      </c>
      <c r="L110" s="227" t="s">
        <v>360</v>
      </c>
      <c r="T110" s="229"/>
      <c r="Y110" s="227" t="s">
        <v>3735</v>
      </c>
      <c r="Z110" s="227" t="s">
        <v>3036</v>
      </c>
      <c r="AA110" s="227" t="s">
        <v>3736</v>
      </c>
      <c r="AB110" s="227" t="s">
        <v>2671</v>
      </c>
    </row>
    <row r="111" spans="1:28" x14ac:dyDescent="0.3">
      <c r="A111" s="227">
        <v>213560</v>
      </c>
      <c r="B111" s="227" t="s">
        <v>1825</v>
      </c>
      <c r="C111" s="227" t="s">
        <v>469</v>
      </c>
      <c r="D111" s="227" t="s">
        <v>2381</v>
      </c>
      <c r="E111" s="227" t="s">
        <v>382</v>
      </c>
      <c r="F111" s="228">
        <v>36535</v>
      </c>
      <c r="G111" s="227" t="s">
        <v>766</v>
      </c>
      <c r="H111" s="227" t="s">
        <v>383</v>
      </c>
      <c r="I111" s="227" t="s">
        <v>67</v>
      </c>
      <c r="J111" s="227" t="s">
        <v>361</v>
      </c>
      <c r="K111" s="227">
        <v>2018</v>
      </c>
      <c r="L111" s="227" t="s">
        <v>362</v>
      </c>
      <c r="T111" s="229"/>
      <c r="Y111" s="227" t="s">
        <v>3768</v>
      </c>
      <c r="Z111" s="227" t="s">
        <v>3769</v>
      </c>
      <c r="AA111" s="227" t="s">
        <v>3770</v>
      </c>
      <c r="AB111" s="227" t="s">
        <v>3771</v>
      </c>
    </row>
    <row r="112" spans="1:28" x14ac:dyDescent="0.3">
      <c r="A112" s="227">
        <v>215083</v>
      </c>
      <c r="B112" s="227" t="s">
        <v>1806</v>
      </c>
      <c r="C112" s="227" t="s">
        <v>92</v>
      </c>
      <c r="D112" s="227" t="s">
        <v>346</v>
      </c>
      <c r="E112" s="227" t="s">
        <v>382</v>
      </c>
      <c r="G112" s="227" t="s">
        <v>569</v>
      </c>
      <c r="H112" s="227" t="s">
        <v>383</v>
      </c>
      <c r="I112" s="227" t="s">
        <v>67</v>
      </c>
      <c r="J112" s="227" t="s">
        <v>361</v>
      </c>
      <c r="K112" s="227">
        <v>2014</v>
      </c>
      <c r="L112" s="227" t="s">
        <v>362</v>
      </c>
      <c r="T112" s="229"/>
      <c r="Y112" s="227" t="s">
        <v>4133</v>
      </c>
      <c r="Z112" s="227" t="s">
        <v>2707</v>
      </c>
      <c r="AA112" s="227" t="s">
        <v>4134</v>
      </c>
      <c r="AB112" s="227" t="s">
        <v>4135</v>
      </c>
    </row>
    <row r="113" spans="1:28" x14ac:dyDescent="0.3">
      <c r="A113" s="227">
        <v>215102</v>
      </c>
      <c r="B113" s="227" t="s">
        <v>1877</v>
      </c>
      <c r="C113" s="227" t="s">
        <v>68</v>
      </c>
      <c r="D113" s="227" t="s">
        <v>1878</v>
      </c>
      <c r="E113" s="227" t="s">
        <v>381</v>
      </c>
      <c r="G113" s="227" t="s">
        <v>372</v>
      </c>
      <c r="H113" s="227" t="s">
        <v>383</v>
      </c>
      <c r="I113" s="227" t="s">
        <v>67</v>
      </c>
      <c r="J113" s="227" t="s">
        <v>384</v>
      </c>
      <c r="K113" s="227">
        <v>2006</v>
      </c>
      <c r="L113" s="227" t="s">
        <v>362</v>
      </c>
      <c r="T113" s="229"/>
      <c r="Y113" s="227" t="s">
        <v>4142</v>
      </c>
      <c r="Z113" s="227" t="s">
        <v>2858</v>
      </c>
      <c r="AA113" s="227" t="s">
        <v>4143</v>
      </c>
      <c r="AB113" s="227" t="s">
        <v>3059</v>
      </c>
    </row>
    <row r="114" spans="1:28" x14ac:dyDescent="0.3">
      <c r="A114" s="227">
        <v>201311</v>
      </c>
      <c r="B114" s="227" t="s">
        <v>1203</v>
      </c>
      <c r="C114" s="227" t="s">
        <v>869</v>
      </c>
      <c r="D114" s="227" t="s">
        <v>290</v>
      </c>
      <c r="E114" s="227" t="s">
        <v>381</v>
      </c>
      <c r="F114" s="228">
        <v>20096</v>
      </c>
      <c r="G114" s="227" t="s">
        <v>1204</v>
      </c>
      <c r="H114" s="227" t="s">
        <v>383</v>
      </c>
      <c r="I114" s="227" t="s">
        <v>61</v>
      </c>
      <c r="Q114" s="227">
        <v>2000</v>
      </c>
      <c r="S114" s="227" t="s">
        <v>633</v>
      </c>
      <c r="T114" s="229" t="s">
        <v>633</v>
      </c>
      <c r="U114" s="227" t="s">
        <v>633</v>
      </c>
      <c r="V114" s="227" t="s">
        <v>633</v>
      </c>
      <c r="W114" s="227" t="s">
        <v>2610</v>
      </c>
      <c r="X114" s="227" t="s">
        <v>4264</v>
      </c>
    </row>
    <row r="115" spans="1:28" x14ac:dyDescent="0.3">
      <c r="A115" s="227">
        <v>204964</v>
      </c>
      <c r="B115" s="227" t="s">
        <v>1131</v>
      </c>
      <c r="C115" s="227" t="s">
        <v>137</v>
      </c>
      <c r="D115" s="227" t="s">
        <v>1132</v>
      </c>
      <c r="E115" s="227" t="s">
        <v>382</v>
      </c>
      <c r="F115" s="228">
        <v>26030</v>
      </c>
      <c r="G115" s="227" t="s">
        <v>360</v>
      </c>
      <c r="H115" s="227" t="s">
        <v>383</v>
      </c>
      <c r="I115" s="227" t="s">
        <v>61</v>
      </c>
      <c r="Q115" s="227">
        <v>2000</v>
      </c>
      <c r="S115" s="227" t="s">
        <v>633</v>
      </c>
      <c r="T115" s="229" t="s">
        <v>633</v>
      </c>
      <c r="U115" s="227" t="s">
        <v>633</v>
      </c>
      <c r="V115" s="227" t="s">
        <v>633</v>
      </c>
      <c r="W115" s="227" t="s">
        <v>2610</v>
      </c>
      <c r="X115" s="227" t="s">
        <v>4264</v>
      </c>
    </row>
    <row r="116" spans="1:28" x14ac:dyDescent="0.3">
      <c r="A116" s="227">
        <v>207855</v>
      </c>
      <c r="B116" s="227" t="s">
        <v>1107</v>
      </c>
      <c r="C116" s="227" t="s">
        <v>77</v>
      </c>
      <c r="D116" s="227" t="s">
        <v>285</v>
      </c>
      <c r="E116" s="227" t="s">
        <v>382</v>
      </c>
      <c r="F116" s="228">
        <v>28814</v>
      </c>
      <c r="G116" s="227" t="s">
        <v>360</v>
      </c>
      <c r="H116" s="227" t="s">
        <v>383</v>
      </c>
      <c r="I116" s="227" t="s">
        <v>61</v>
      </c>
      <c r="Q116" s="227">
        <v>2000</v>
      </c>
      <c r="S116" s="227" t="s">
        <v>633</v>
      </c>
      <c r="T116" s="229" t="s">
        <v>633</v>
      </c>
      <c r="U116" s="227" t="s">
        <v>633</v>
      </c>
      <c r="V116" s="227" t="s">
        <v>633</v>
      </c>
      <c r="W116" s="227" t="s">
        <v>2610</v>
      </c>
      <c r="X116" s="227" t="s">
        <v>4264</v>
      </c>
    </row>
    <row r="117" spans="1:28" x14ac:dyDescent="0.3">
      <c r="A117" s="227">
        <v>208762</v>
      </c>
      <c r="B117" s="227" t="s">
        <v>1133</v>
      </c>
      <c r="C117" s="227" t="s">
        <v>129</v>
      </c>
      <c r="D117" s="227" t="s">
        <v>351</v>
      </c>
      <c r="E117" s="227" t="s">
        <v>382</v>
      </c>
      <c r="F117" s="228">
        <v>28972</v>
      </c>
      <c r="G117" s="227" t="s">
        <v>360</v>
      </c>
      <c r="H117" s="227" t="s">
        <v>383</v>
      </c>
      <c r="I117" s="227" t="s">
        <v>61</v>
      </c>
      <c r="Q117" s="227">
        <v>2000</v>
      </c>
      <c r="S117" s="227" t="s">
        <v>633</v>
      </c>
      <c r="T117" s="229" t="s">
        <v>633</v>
      </c>
      <c r="U117" s="227" t="s">
        <v>633</v>
      </c>
      <c r="V117" s="227" t="s">
        <v>633</v>
      </c>
      <c r="W117" s="227" t="s">
        <v>2610</v>
      </c>
      <c r="X117" s="227" t="s">
        <v>4264</v>
      </c>
    </row>
    <row r="118" spans="1:28" x14ac:dyDescent="0.3">
      <c r="A118" s="227">
        <v>201027</v>
      </c>
      <c r="B118" s="227" t="s">
        <v>1126</v>
      </c>
      <c r="C118" s="227" t="s">
        <v>106</v>
      </c>
      <c r="D118" s="227" t="s">
        <v>239</v>
      </c>
      <c r="E118" s="227" t="s">
        <v>382</v>
      </c>
      <c r="F118" s="228">
        <v>29431</v>
      </c>
      <c r="G118" s="227" t="s">
        <v>360</v>
      </c>
      <c r="H118" s="227" t="s">
        <v>383</v>
      </c>
      <c r="I118" s="227" t="s">
        <v>61</v>
      </c>
      <c r="Q118" s="227">
        <v>2000</v>
      </c>
      <c r="S118" s="227" t="s">
        <v>633</v>
      </c>
      <c r="T118" s="229" t="s">
        <v>633</v>
      </c>
      <c r="U118" s="227" t="s">
        <v>633</v>
      </c>
      <c r="V118" s="227" t="s">
        <v>633</v>
      </c>
      <c r="W118" s="227" t="s">
        <v>2610</v>
      </c>
      <c r="X118" s="227" t="s">
        <v>4264</v>
      </c>
    </row>
    <row r="119" spans="1:28" x14ac:dyDescent="0.3">
      <c r="A119" s="227">
        <v>209233</v>
      </c>
      <c r="B119" s="227" t="s">
        <v>1229</v>
      </c>
      <c r="C119" s="227" t="s">
        <v>87</v>
      </c>
      <c r="D119" s="227" t="s">
        <v>246</v>
      </c>
      <c r="E119" s="227" t="s">
        <v>381</v>
      </c>
      <c r="F119" s="228">
        <v>29617</v>
      </c>
      <c r="G119" s="227" t="s">
        <v>653</v>
      </c>
      <c r="H119" s="227" t="s">
        <v>383</v>
      </c>
      <c r="I119" s="227" t="s">
        <v>61</v>
      </c>
      <c r="Q119" s="227">
        <v>2000</v>
      </c>
      <c r="S119" s="227" t="s">
        <v>633</v>
      </c>
      <c r="T119" s="229" t="s">
        <v>633</v>
      </c>
      <c r="U119" s="227" t="s">
        <v>633</v>
      </c>
      <c r="V119" s="227" t="s">
        <v>633</v>
      </c>
      <c r="W119" s="227" t="s">
        <v>2610</v>
      </c>
      <c r="X119" s="227" t="s">
        <v>4264</v>
      </c>
    </row>
    <row r="120" spans="1:28" x14ac:dyDescent="0.3">
      <c r="A120" s="227">
        <v>202254</v>
      </c>
      <c r="B120" s="227" t="s">
        <v>1123</v>
      </c>
      <c r="C120" s="227" t="s">
        <v>1124</v>
      </c>
      <c r="D120" s="227" t="s">
        <v>317</v>
      </c>
      <c r="E120" s="227" t="s">
        <v>382</v>
      </c>
      <c r="F120" s="228">
        <v>29858</v>
      </c>
      <c r="G120" s="227" t="s">
        <v>368</v>
      </c>
      <c r="H120" s="227" t="s">
        <v>383</v>
      </c>
      <c r="I120" s="227" t="s">
        <v>61</v>
      </c>
      <c r="Q120" s="227">
        <v>2000</v>
      </c>
      <c r="S120" s="227" t="s">
        <v>633</v>
      </c>
      <c r="T120" s="229" t="s">
        <v>633</v>
      </c>
      <c r="U120" s="227" t="s">
        <v>633</v>
      </c>
      <c r="V120" s="227" t="s">
        <v>633</v>
      </c>
      <c r="W120" s="227" t="s">
        <v>2610</v>
      </c>
      <c r="X120" s="227" t="s">
        <v>4264</v>
      </c>
    </row>
    <row r="121" spans="1:28" x14ac:dyDescent="0.3">
      <c r="A121" s="227">
        <v>201670</v>
      </c>
      <c r="B121" s="227" t="s">
        <v>1207</v>
      </c>
      <c r="C121" s="227" t="s">
        <v>68</v>
      </c>
      <c r="D121" s="227" t="s">
        <v>352</v>
      </c>
      <c r="E121" s="227" t="s">
        <v>381</v>
      </c>
      <c r="F121" s="228">
        <v>30106</v>
      </c>
      <c r="G121" s="227" t="s">
        <v>368</v>
      </c>
      <c r="H121" s="227" t="s">
        <v>383</v>
      </c>
      <c r="I121" s="227" t="s">
        <v>61</v>
      </c>
      <c r="Q121" s="227">
        <v>2000</v>
      </c>
      <c r="S121" s="227" t="s">
        <v>633</v>
      </c>
      <c r="T121" s="229" t="s">
        <v>633</v>
      </c>
      <c r="U121" s="227" t="s">
        <v>633</v>
      </c>
      <c r="V121" s="227" t="s">
        <v>633</v>
      </c>
      <c r="W121" s="227" t="s">
        <v>2610</v>
      </c>
      <c r="X121" s="227" t="s">
        <v>4264</v>
      </c>
    </row>
    <row r="122" spans="1:28" x14ac:dyDescent="0.3">
      <c r="A122" s="227">
        <v>205129</v>
      </c>
      <c r="B122" s="227" t="s">
        <v>1111</v>
      </c>
      <c r="C122" s="227" t="s">
        <v>182</v>
      </c>
      <c r="D122" s="227" t="s">
        <v>275</v>
      </c>
      <c r="E122" s="227" t="s">
        <v>382</v>
      </c>
      <c r="F122" s="228">
        <v>30154</v>
      </c>
      <c r="G122" s="227" t="s">
        <v>1112</v>
      </c>
      <c r="H122" s="227" t="s">
        <v>383</v>
      </c>
      <c r="I122" s="227" t="s">
        <v>61</v>
      </c>
      <c r="Q122" s="227">
        <v>2000</v>
      </c>
      <c r="S122" s="227" t="s">
        <v>633</v>
      </c>
      <c r="T122" s="229" t="s">
        <v>633</v>
      </c>
      <c r="U122" s="227" t="s">
        <v>633</v>
      </c>
      <c r="V122" s="227" t="s">
        <v>633</v>
      </c>
      <c r="W122" s="227" t="s">
        <v>2610</v>
      </c>
      <c r="X122" s="227" t="s">
        <v>4264</v>
      </c>
    </row>
    <row r="123" spans="1:28" x14ac:dyDescent="0.3">
      <c r="A123" s="227">
        <v>200710</v>
      </c>
      <c r="B123" s="227" t="s">
        <v>1216</v>
      </c>
      <c r="C123" s="227" t="s">
        <v>191</v>
      </c>
      <c r="D123" s="227" t="s">
        <v>272</v>
      </c>
      <c r="E123" s="227" t="s">
        <v>381</v>
      </c>
      <c r="F123" s="228">
        <v>30285</v>
      </c>
      <c r="G123" s="227" t="s">
        <v>360</v>
      </c>
      <c r="H123" s="227" t="s">
        <v>383</v>
      </c>
      <c r="I123" s="227" t="s">
        <v>61</v>
      </c>
      <c r="Q123" s="227">
        <v>2000</v>
      </c>
      <c r="S123" s="227" t="s">
        <v>633</v>
      </c>
      <c r="T123" s="229" t="s">
        <v>633</v>
      </c>
      <c r="U123" s="227" t="s">
        <v>633</v>
      </c>
      <c r="V123" s="227" t="s">
        <v>633</v>
      </c>
      <c r="W123" s="227" t="s">
        <v>2610</v>
      </c>
      <c r="X123" s="227" t="s">
        <v>4264</v>
      </c>
    </row>
    <row r="124" spans="1:28" x14ac:dyDescent="0.3">
      <c r="A124" s="227">
        <v>203715</v>
      </c>
      <c r="B124" s="227" t="s">
        <v>1182</v>
      </c>
      <c r="C124" s="227" t="s">
        <v>154</v>
      </c>
      <c r="D124" s="227" t="s">
        <v>671</v>
      </c>
      <c r="E124" s="227" t="s">
        <v>381</v>
      </c>
      <c r="F124" s="228">
        <v>30323</v>
      </c>
      <c r="G124" s="227" t="s">
        <v>639</v>
      </c>
      <c r="H124" s="227" t="s">
        <v>383</v>
      </c>
      <c r="I124" s="227" t="s">
        <v>61</v>
      </c>
      <c r="Q124" s="227">
        <v>2000</v>
      </c>
      <c r="S124" s="227" t="s">
        <v>633</v>
      </c>
      <c r="T124" s="229" t="s">
        <v>633</v>
      </c>
      <c r="U124" s="227" t="s">
        <v>633</v>
      </c>
      <c r="V124" s="227" t="s">
        <v>633</v>
      </c>
      <c r="W124" s="227" t="s">
        <v>2610</v>
      </c>
      <c r="X124" s="227" t="s">
        <v>4264</v>
      </c>
    </row>
    <row r="125" spans="1:28" x14ac:dyDescent="0.3">
      <c r="A125" s="227">
        <v>201384</v>
      </c>
      <c r="B125" s="227" t="s">
        <v>1108</v>
      </c>
      <c r="C125" s="227" t="s">
        <v>95</v>
      </c>
      <c r="D125" s="227" t="s">
        <v>273</v>
      </c>
      <c r="E125" s="227" t="s">
        <v>382</v>
      </c>
      <c r="F125" s="228">
        <v>30628</v>
      </c>
      <c r="G125" s="227" t="s">
        <v>360</v>
      </c>
      <c r="H125" s="227" t="s">
        <v>383</v>
      </c>
      <c r="I125" s="227" t="s">
        <v>61</v>
      </c>
      <c r="Q125" s="227">
        <v>2000</v>
      </c>
      <c r="S125" s="227" t="s">
        <v>633</v>
      </c>
      <c r="T125" s="229" t="s">
        <v>633</v>
      </c>
      <c r="U125" s="227" t="s">
        <v>633</v>
      </c>
      <c r="V125" s="227" t="s">
        <v>633</v>
      </c>
      <c r="W125" s="227" t="s">
        <v>2610</v>
      </c>
      <c r="X125" s="227" t="s">
        <v>4264</v>
      </c>
    </row>
    <row r="126" spans="1:28" x14ac:dyDescent="0.3">
      <c r="A126" s="227">
        <v>208393</v>
      </c>
      <c r="B126" s="227" t="s">
        <v>1109</v>
      </c>
      <c r="C126" s="227" t="s">
        <v>135</v>
      </c>
      <c r="D126" s="227" t="s">
        <v>322</v>
      </c>
      <c r="E126" s="227" t="s">
        <v>382</v>
      </c>
      <c r="F126" s="228">
        <v>30694</v>
      </c>
      <c r="G126" s="227" t="s">
        <v>360</v>
      </c>
      <c r="H126" s="227" t="s">
        <v>383</v>
      </c>
      <c r="I126" s="227" t="s">
        <v>61</v>
      </c>
      <c r="Q126" s="227">
        <v>2000</v>
      </c>
      <c r="S126" s="227" t="s">
        <v>633</v>
      </c>
      <c r="T126" s="229" t="s">
        <v>633</v>
      </c>
      <c r="U126" s="227" t="s">
        <v>633</v>
      </c>
      <c r="V126" s="227" t="s">
        <v>633</v>
      </c>
      <c r="W126" s="227" t="s">
        <v>2610</v>
      </c>
      <c r="X126" s="227" t="s">
        <v>4264</v>
      </c>
    </row>
    <row r="127" spans="1:28" x14ac:dyDescent="0.3">
      <c r="A127" s="227">
        <v>202666</v>
      </c>
      <c r="B127" s="227" t="s">
        <v>1154</v>
      </c>
      <c r="C127" s="227" t="s">
        <v>95</v>
      </c>
      <c r="D127" s="227" t="s">
        <v>1155</v>
      </c>
      <c r="E127" s="227" t="s">
        <v>382</v>
      </c>
      <c r="F127" s="228">
        <v>30872</v>
      </c>
      <c r="G127" s="227" t="s">
        <v>1156</v>
      </c>
      <c r="H127" s="227" t="s">
        <v>383</v>
      </c>
      <c r="I127" s="227" t="s">
        <v>61</v>
      </c>
      <c r="Q127" s="227">
        <v>2000</v>
      </c>
      <c r="S127" s="227" t="s">
        <v>633</v>
      </c>
      <c r="T127" s="229" t="s">
        <v>633</v>
      </c>
      <c r="U127" s="227" t="s">
        <v>633</v>
      </c>
      <c r="V127" s="227" t="s">
        <v>633</v>
      </c>
      <c r="W127" s="227" t="s">
        <v>2610</v>
      </c>
      <c r="X127" s="227" t="s">
        <v>4264</v>
      </c>
    </row>
    <row r="128" spans="1:28" x14ac:dyDescent="0.3">
      <c r="A128" s="227">
        <v>201153</v>
      </c>
      <c r="B128" s="227" t="s">
        <v>1208</v>
      </c>
      <c r="C128" s="227" t="s">
        <v>123</v>
      </c>
      <c r="D128" s="227" t="s">
        <v>1209</v>
      </c>
      <c r="E128" s="227" t="s">
        <v>381</v>
      </c>
      <c r="F128" s="228">
        <v>31107</v>
      </c>
      <c r="G128" s="227" t="s">
        <v>1210</v>
      </c>
      <c r="H128" s="227" t="s">
        <v>383</v>
      </c>
      <c r="I128" s="227" t="s">
        <v>61</v>
      </c>
      <c r="Q128" s="227">
        <v>2000</v>
      </c>
      <c r="S128" s="227" t="s">
        <v>633</v>
      </c>
      <c r="T128" s="229" t="s">
        <v>633</v>
      </c>
      <c r="U128" s="227" t="s">
        <v>633</v>
      </c>
      <c r="V128" s="227" t="s">
        <v>633</v>
      </c>
      <c r="W128" s="227" t="s">
        <v>2610</v>
      </c>
      <c r="X128" s="227" t="s">
        <v>4264</v>
      </c>
    </row>
    <row r="129" spans="1:24" x14ac:dyDescent="0.3">
      <c r="A129" s="227">
        <v>207439</v>
      </c>
      <c r="B129" s="227" t="s">
        <v>1228</v>
      </c>
      <c r="C129" s="227" t="s">
        <v>126</v>
      </c>
      <c r="D129" s="227" t="s">
        <v>270</v>
      </c>
      <c r="E129" s="227" t="s">
        <v>381</v>
      </c>
      <c r="F129" s="228">
        <v>31299</v>
      </c>
      <c r="G129" s="227" t="s">
        <v>557</v>
      </c>
      <c r="H129" s="227" t="s">
        <v>383</v>
      </c>
      <c r="I129" s="227" t="s">
        <v>61</v>
      </c>
      <c r="Q129" s="227">
        <v>2000</v>
      </c>
      <c r="S129" s="227" t="s">
        <v>633</v>
      </c>
      <c r="T129" s="229" t="s">
        <v>633</v>
      </c>
      <c r="U129" s="227" t="s">
        <v>633</v>
      </c>
      <c r="V129" s="227" t="s">
        <v>633</v>
      </c>
      <c r="W129" s="227" t="s">
        <v>2610</v>
      </c>
      <c r="X129" s="227" t="s">
        <v>4264</v>
      </c>
    </row>
    <row r="130" spans="1:24" x14ac:dyDescent="0.3">
      <c r="A130" s="227">
        <v>206187</v>
      </c>
      <c r="B130" s="227" t="s">
        <v>336</v>
      </c>
      <c r="C130" s="227" t="s">
        <v>65</v>
      </c>
      <c r="D130" s="227" t="s">
        <v>267</v>
      </c>
      <c r="E130" s="227" t="s">
        <v>382</v>
      </c>
      <c r="F130" s="228">
        <v>31323</v>
      </c>
      <c r="G130" s="227" t="s">
        <v>360</v>
      </c>
      <c r="H130" s="227" t="s">
        <v>383</v>
      </c>
      <c r="I130" s="227" t="s">
        <v>61</v>
      </c>
      <c r="Q130" s="227">
        <v>2000</v>
      </c>
      <c r="S130" s="227" t="s">
        <v>633</v>
      </c>
      <c r="T130" s="229" t="s">
        <v>633</v>
      </c>
      <c r="U130" s="227" t="s">
        <v>633</v>
      </c>
      <c r="V130" s="227" t="s">
        <v>633</v>
      </c>
      <c r="W130" s="227" t="s">
        <v>2610</v>
      </c>
      <c r="X130" s="227" t="s">
        <v>4264</v>
      </c>
    </row>
    <row r="131" spans="1:24" x14ac:dyDescent="0.3">
      <c r="A131" s="227">
        <v>203981</v>
      </c>
      <c r="B131" s="227" t="s">
        <v>1084</v>
      </c>
      <c r="C131" s="227" t="s">
        <v>137</v>
      </c>
      <c r="D131" s="227" t="s">
        <v>318</v>
      </c>
      <c r="E131" s="227" t="s">
        <v>382</v>
      </c>
      <c r="F131" s="228">
        <v>31413</v>
      </c>
      <c r="G131" s="227" t="s">
        <v>1085</v>
      </c>
      <c r="H131" s="227" t="s">
        <v>389</v>
      </c>
      <c r="I131" s="227" t="s">
        <v>61</v>
      </c>
      <c r="Q131" s="227">
        <v>2000</v>
      </c>
      <c r="S131" s="227" t="s">
        <v>633</v>
      </c>
      <c r="T131" s="229" t="s">
        <v>633</v>
      </c>
      <c r="U131" s="227" t="s">
        <v>633</v>
      </c>
      <c r="V131" s="227" t="s">
        <v>633</v>
      </c>
      <c r="W131" s="227" t="s">
        <v>2610</v>
      </c>
      <c r="X131" s="227" t="s">
        <v>4264</v>
      </c>
    </row>
    <row r="132" spans="1:24" x14ac:dyDescent="0.3">
      <c r="A132" s="227">
        <v>207077</v>
      </c>
      <c r="B132" s="227" t="s">
        <v>1212</v>
      </c>
      <c r="C132" s="227" t="s">
        <v>72</v>
      </c>
      <c r="D132" s="227" t="s">
        <v>290</v>
      </c>
      <c r="E132" s="227" t="s">
        <v>381</v>
      </c>
      <c r="F132" s="228">
        <v>31413</v>
      </c>
      <c r="G132" s="227" t="s">
        <v>377</v>
      </c>
      <c r="H132" s="227" t="s">
        <v>383</v>
      </c>
      <c r="I132" s="227" t="s">
        <v>61</v>
      </c>
      <c r="Q132" s="227">
        <v>2000</v>
      </c>
      <c r="S132" s="227" t="s">
        <v>633</v>
      </c>
      <c r="T132" s="229" t="s">
        <v>633</v>
      </c>
      <c r="U132" s="227" t="s">
        <v>633</v>
      </c>
      <c r="V132" s="227" t="s">
        <v>633</v>
      </c>
      <c r="W132" s="227" t="s">
        <v>2610</v>
      </c>
      <c r="X132" s="227" t="s">
        <v>4264</v>
      </c>
    </row>
    <row r="133" spans="1:24" x14ac:dyDescent="0.3">
      <c r="A133" s="227">
        <v>207814</v>
      </c>
      <c r="B133" s="227" t="s">
        <v>1125</v>
      </c>
      <c r="C133" s="227" t="s">
        <v>174</v>
      </c>
      <c r="D133" s="227" t="s">
        <v>248</v>
      </c>
      <c r="E133" s="227" t="s">
        <v>382</v>
      </c>
      <c r="F133" s="228">
        <v>31540</v>
      </c>
      <c r="G133" s="227" t="s">
        <v>377</v>
      </c>
      <c r="H133" s="227" t="s">
        <v>383</v>
      </c>
      <c r="I133" s="227" t="s">
        <v>61</v>
      </c>
      <c r="Q133" s="227">
        <v>2000</v>
      </c>
      <c r="S133" s="227" t="s">
        <v>633</v>
      </c>
      <c r="T133" s="229" t="s">
        <v>633</v>
      </c>
      <c r="U133" s="227" t="s">
        <v>633</v>
      </c>
      <c r="V133" s="227" t="s">
        <v>633</v>
      </c>
      <c r="W133" s="227" t="s">
        <v>2610</v>
      </c>
      <c r="X133" s="227" t="s">
        <v>4264</v>
      </c>
    </row>
    <row r="134" spans="1:24" x14ac:dyDescent="0.3">
      <c r="A134" s="227">
        <v>202419</v>
      </c>
      <c r="B134" s="227" t="s">
        <v>1211</v>
      </c>
      <c r="C134" s="227" t="s">
        <v>68</v>
      </c>
      <c r="D134" s="227" t="s">
        <v>267</v>
      </c>
      <c r="E134" s="227" t="s">
        <v>381</v>
      </c>
      <c r="F134" s="228">
        <v>31631</v>
      </c>
      <c r="G134" s="227" t="s">
        <v>542</v>
      </c>
      <c r="H134" s="227" t="s">
        <v>383</v>
      </c>
      <c r="I134" s="227" t="s">
        <v>61</v>
      </c>
      <c r="Q134" s="227">
        <v>2000</v>
      </c>
      <c r="S134" s="227" t="s">
        <v>633</v>
      </c>
      <c r="T134" s="229" t="s">
        <v>633</v>
      </c>
      <c r="U134" s="227" t="s">
        <v>633</v>
      </c>
      <c r="V134" s="227" t="s">
        <v>633</v>
      </c>
      <c r="W134" s="227" t="s">
        <v>2610</v>
      </c>
      <c r="X134" s="227" t="s">
        <v>4264</v>
      </c>
    </row>
    <row r="135" spans="1:24" x14ac:dyDescent="0.3">
      <c r="A135" s="227">
        <v>209198</v>
      </c>
      <c r="B135" s="227" t="s">
        <v>1168</v>
      </c>
      <c r="C135" s="227" t="s">
        <v>143</v>
      </c>
      <c r="D135" s="227" t="s">
        <v>1169</v>
      </c>
      <c r="E135" s="227" t="s">
        <v>382</v>
      </c>
      <c r="F135" s="228">
        <v>31757</v>
      </c>
      <c r="G135" s="227" t="s">
        <v>1170</v>
      </c>
      <c r="H135" s="227" t="s">
        <v>383</v>
      </c>
      <c r="I135" s="227" t="s">
        <v>61</v>
      </c>
      <c r="Q135" s="227">
        <v>2000</v>
      </c>
      <c r="S135" s="227" t="s">
        <v>633</v>
      </c>
      <c r="T135" s="229" t="s">
        <v>633</v>
      </c>
      <c r="U135" s="227" t="s">
        <v>633</v>
      </c>
      <c r="V135" s="227" t="s">
        <v>633</v>
      </c>
      <c r="W135" s="227" t="s">
        <v>2610</v>
      </c>
      <c r="X135" s="227" t="s">
        <v>4264</v>
      </c>
    </row>
    <row r="136" spans="1:24" x14ac:dyDescent="0.3">
      <c r="A136" s="227">
        <v>208021</v>
      </c>
      <c r="B136" s="227" t="s">
        <v>1117</v>
      </c>
      <c r="C136" s="227" t="s">
        <v>95</v>
      </c>
      <c r="D136" s="227" t="s">
        <v>278</v>
      </c>
      <c r="E136" s="227" t="s">
        <v>382</v>
      </c>
      <c r="F136" s="228">
        <v>31780</v>
      </c>
      <c r="G136" s="227" t="s">
        <v>545</v>
      </c>
      <c r="H136" s="227" t="s">
        <v>383</v>
      </c>
      <c r="I136" s="227" t="s">
        <v>61</v>
      </c>
      <c r="Q136" s="227">
        <v>2000</v>
      </c>
      <c r="S136" s="227" t="s">
        <v>633</v>
      </c>
      <c r="T136" s="229" t="s">
        <v>633</v>
      </c>
      <c r="U136" s="227" t="s">
        <v>633</v>
      </c>
      <c r="V136" s="227" t="s">
        <v>633</v>
      </c>
      <c r="W136" s="227" t="s">
        <v>2610</v>
      </c>
      <c r="X136" s="227" t="s">
        <v>4264</v>
      </c>
    </row>
    <row r="137" spans="1:24" x14ac:dyDescent="0.3">
      <c r="A137" s="227">
        <v>211408</v>
      </c>
      <c r="B137" s="227" t="s">
        <v>1243</v>
      </c>
      <c r="C137" s="227" t="s">
        <v>65</v>
      </c>
      <c r="D137" s="227" t="s">
        <v>205</v>
      </c>
      <c r="E137" s="227" t="s">
        <v>381</v>
      </c>
      <c r="F137" s="228">
        <v>32030</v>
      </c>
      <c r="G137" s="227" t="s">
        <v>360</v>
      </c>
      <c r="H137" s="227" t="s">
        <v>383</v>
      </c>
      <c r="I137" s="227" t="s">
        <v>61</v>
      </c>
      <c r="Q137" s="227">
        <v>2000</v>
      </c>
      <c r="S137" s="227" t="s">
        <v>633</v>
      </c>
      <c r="T137" s="229" t="s">
        <v>633</v>
      </c>
      <c r="U137" s="227" t="s">
        <v>633</v>
      </c>
      <c r="V137" s="227" t="s">
        <v>633</v>
      </c>
      <c r="W137" s="227" t="s">
        <v>2610</v>
      </c>
      <c r="X137" s="227" t="s">
        <v>4264</v>
      </c>
    </row>
    <row r="138" spans="1:24" x14ac:dyDescent="0.3">
      <c r="A138" s="227">
        <v>209096</v>
      </c>
      <c r="B138" s="227" t="s">
        <v>1103</v>
      </c>
      <c r="C138" s="227" t="s">
        <v>71</v>
      </c>
      <c r="D138" s="227" t="s">
        <v>726</v>
      </c>
      <c r="E138" s="227" t="s">
        <v>382</v>
      </c>
      <c r="F138" s="228">
        <v>32550</v>
      </c>
      <c r="G138" s="227" t="s">
        <v>1104</v>
      </c>
      <c r="H138" s="227" t="s">
        <v>383</v>
      </c>
      <c r="I138" s="227" t="s">
        <v>61</v>
      </c>
      <c r="Q138" s="227">
        <v>2000</v>
      </c>
      <c r="S138" s="227" t="s">
        <v>633</v>
      </c>
      <c r="T138" s="229" t="s">
        <v>633</v>
      </c>
      <c r="U138" s="227" t="s">
        <v>633</v>
      </c>
      <c r="V138" s="227" t="s">
        <v>633</v>
      </c>
      <c r="W138" s="227" t="s">
        <v>2610</v>
      </c>
      <c r="X138" s="227" t="s">
        <v>4264</v>
      </c>
    </row>
    <row r="139" spans="1:24" x14ac:dyDescent="0.3">
      <c r="A139" s="227">
        <v>208953</v>
      </c>
      <c r="B139" s="227" t="s">
        <v>1186</v>
      </c>
      <c r="C139" s="227" t="s">
        <v>75</v>
      </c>
      <c r="D139" s="227" t="s">
        <v>258</v>
      </c>
      <c r="E139" s="227" t="s">
        <v>381</v>
      </c>
      <c r="F139" s="228">
        <v>32804</v>
      </c>
      <c r="G139" s="227" t="s">
        <v>370</v>
      </c>
      <c r="H139" s="227" t="s">
        <v>383</v>
      </c>
      <c r="I139" s="227" t="s">
        <v>61</v>
      </c>
      <c r="Q139" s="227">
        <v>2000</v>
      </c>
      <c r="S139" s="227" t="s">
        <v>633</v>
      </c>
      <c r="T139" s="229" t="s">
        <v>633</v>
      </c>
      <c r="U139" s="227" t="s">
        <v>633</v>
      </c>
      <c r="V139" s="227" t="s">
        <v>633</v>
      </c>
      <c r="W139" s="227" t="s">
        <v>2610</v>
      </c>
      <c r="X139" s="227" t="s">
        <v>4264</v>
      </c>
    </row>
    <row r="140" spans="1:24" x14ac:dyDescent="0.3">
      <c r="A140" s="227">
        <v>211103</v>
      </c>
      <c r="B140" s="227" t="s">
        <v>1234</v>
      </c>
      <c r="C140" s="227" t="s">
        <v>110</v>
      </c>
      <c r="D140" s="227" t="s">
        <v>265</v>
      </c>
      <c r="E140" s="227" t="s">
        <v>381</v>
      </c>
      <c r="F140" s="228">
        <v>33970</v>
      </c>
      <c r="G140" s="227" t="s">
        <v>360</v>
      </c>
      <c r="H140" s="227" t="s">
        <v>383</v>
      </c>
      <c r="I140" s="227" t="s">
        <v>61</v>
      </c>
      <c r="Q140" s="227">
        <v>2000</v>
      </c>
      <c r="S140" s="227" t="s">
        <v>633</v>
      </c>
      <c r="T140" s="229" t="s">
        <v>633</v>
      </c>
      <c r="U140" s="227" t="s">
        <v>633</v>
      </c>
      <c r="V140" s="227" t="s">
        <v>633</v>
      </c>
      <c r="W140" s="227" t="s">
        <v>2610</v>
      </c>
      <c r="X140" s="227" t="s">
        <v>4264</v>
      </c>
    </row>
    <row r="141" spans="1:24" x14ac:dyDescent="0.3">
      <c r="A141" s="227">
        <v>201603</v>
      </c>
      <c r="B141" s="227" t="s">
        <v>1213</v>
      </c>
      <c r="C141" s="227" t="s">
        <v>171</v>
      </c>
      <c r="D141" s="227" t="s">
        <v>1214</v>
      </c>
      <c r="E141" s="227" t="s">
        <v>381</v>
      </c>
      <c r="F141" s="228">
        <v>28380</v>
      </c>
      <c r="G141" s="227" t="s">
        <v>360</v>
      </c>
      <c r="H141" s="227" t="s">
        <v>383</v>
      </c>
      <c r="I141" s="227" t="s">
        <v>61</v>
      </c>
      <c r="Q141" s="227">
        <v>2000</v>
      </c>
      <c r="S141" s="227" t="s">
        <v>633</v>
      </c>
      <c r="T141" s="229" t="s">
        <v>633</v>
      </c>
      <c r="U141" s="227" t="s">
        <v>633</v>
      </c>
      <c r="V141" s="227" t="s">
        <v>633</v>
      </c>
      <c r="X141" s="227" t="s">
        <v>4265</v>
      </c>
    </row>
    <row r="142" spans="1:24" x14ac:dyDescent="0.3">
      <c r="A142" s="227">
        <v>205103</v>
      </c>
      <c r="B142" s="227" t="s">
        <v>1071</v>
      </c>
      <c r="C142" s="227" t="s">
        <v>1766</v>
      </c>
      <c r="D142" s="227" t="s">
        <v>310</v>
      </c>
      <c r="E142" s="227" t="s">
        <v>382</v>
      </c>
      <c r="F142" s="228">
        <v>31492</v>
      </c>
      <c r="G142" s="227" t="s">
        <v>370</v>
      </c>
      <c r="H142" s="227" t="s">
        <v>383</v>
      </c>
      <c r="I142" s="227" t="s">
        <v>61</v>
      </c>
      <c r="Q142" s="227">
        <v>2000</v>
      </c>
      <c r="S142" s="227" t="s">
        <v>633</v>
      </c>
      <c r="T142" s="229" t="s">
        <v>633</v>
      </c>
      <c r="U142" s="227" t="s">
        <v>633</v>
      </c>
      <c r="V142" s="227" t="s">
        <v>633</v>
      </c>
      <c r="W142" s="227" t="s">
        <v>2610</v>
      </c>
      <c r="X142" s="227" t="s">
        <v>4267</v>
      </c>
    </row>
    <row r="143" spans="1:24" x14ac:dyDescent="0.3">
      <c r="A143" s="227">
        <v>205805</v>
      </c>
      <c r="B143" s="227" t="s">
        <v>1196</v>
      </c>
      <c r="C143" s="227" t="s">
        <v>94</v>
      </c>
      <c r="D143" s="227" t="s">
        <v>1197</v>
      </c>
      <c r="E143" s="227" t="s">
        <v>381</v>
      </c>
      <c r="F143" s="228">
        <v>27829</v>
      </c>
      <c r="G143" s="227" t="s">
        <v>553</v>
      </c>
      <c r="H143" s="227" t="s">
        <v>383</v>
      </c>
      <c r="I143" s="227" t="s">
        <v>61</v>
      </c>
      <c r="Q143" s="227">
        <v>2000</v>
      </c>
      <c r="S143" s="227" t="s">
        <v>633</v>
      </c>
      <c r="T143" s="229" t="s">
        <v>633</v>
      </c>
      <c r="U143" s="227" t="s">
        <v>633</v>
      </c>
      <c r="V143" s="227" t="s">
        <v>633</v>
      </c>
      <c r="W143" s="227" t="s">
        <v>2610</v>
      </c>
    </row>
    <row r="144" spans="1:24" x14ac:dyDescent="0.3">
      <c r="A144" s="227">
        <v>204140</v>
      </c>
      <c r="B144" s="227" t="s">
        <v>1086</v>
      </c>
      <c r="C144" s="227" t="s">
        <v>151</v>
      </c>
      <c r="D144" s="227" t="s">
        <v>274</v>
      </c>
      <c r="E144" s="227" t="s">
        <v>381</v>
      </c>
      <c r="F144" s="228">
        <v>30868</v>
      </c>
      <c r="G144" s="227" t="s">
        <v>360</v>
      </c>
      <c r="H144" s="227" t="s">
        <v>388</v>
      </c>
      <c r="I144" s="227" t="s">
        <v>61</v>
      </c>
      <c r="Q144" s="227">
        <v>2000</v>
      </c>
      <c r="S144" s="227" t="s">
        <v>633</v>
      </c>
      <c r="T144" s="229" t="s">
        <v>633</v>
      </c>
      <c r="U144" s="227" t="s">
        <v>633</v>
      </c>
      <c r="V144" s="227" t="s">
        <v>633</v>
      </c>
      <c r="W144" s="227" t="s">
        <v>2610</v>
      </c>
    </row>
    <row r="145" spans="1:24" x14ac:dyDescent="0.3">
      <c r="A145" s="227">
        <v>210615</v>
      </c>
      <c r="B145" s="227" t="s">
        <v>1347</v>
      </c>
      <c r="C145" s="227" t="s">
        <v>85</v>
      </c>
      <c r="D145" s="227" t="s">
        <v>308</v>
      </c>
      <c r="E145" s="227" t="s">
        <v>381</v>
      </c>
      <c r="F145" s="228">
        <v>34448</v>
      </c>
      <c r="G145" s="227" t="s">
        <v>546</v>
      </c>
      <c r="H145" s="227" t="s">
        <v>383</v>
      </c>
      <c r="I145" s="227" t="s">
        <v>61</v>
      </c>
      <c r="Q145" s="227">
        <v>2000</v>
      </c>
      <c r="S145" s="227" t="s">
        <v>633</v>
      </c>
      <c r="T145" s="229" t="s">
        <v>633</v>
      </c>
      <c r="V145" s="227" t="s">
        <v>633</v>
      </c>
      <c r="W145" s="227" t="s">
        <v>2610</v>
      </c>
    </row>
    <row r="146" spans="1:24" x14ac:dyDescent="0.3">
      <c r="A146" s="227">
        <v>201561</v>
      </c>
      <c r="B146" s="227" t="s">
        <v>1177</v>
      </c>
      <c r="C146" s="227" t="s">
        <v>147</v>
      </c>
      <c r="D146" s="227" t="s">
        <v>1178</v>
      </c>
      <c r="E146" s="227" t="s">
        <v>381</v>
      </c>
      <c r="F146" s="228">
        <v>26299</v>
      </c>
      <c r="G146" s="227" t="s">
        <v>375</v>
      </c>
      <c r="H146" s="227" t="s">
        <v>383</v>
      </c>
      <c r="I146" s="227" t="s">
        <v>61</v>
      </c>
      <c r="Q146" s="227">
        <v>2000</v>
      </c>
      <c r="T146" s="229" t="s">
        <v>633</v>
      </c>
      <c r="U146" s="227" t="s">
        <v>633</v>
      </c>
      <c r="V146" s="227" t="s">
        <v>633</v>
      </c>
      <c r="W146" s="227" t="s">
        <v>2610</v>
      </c>
      <c r="X146" s="227" t="s">
        <v>4264</v>
      </c>
    </row>
    <row r="147" spans="1:24" x14ac:dyDescent="0.3">
      <c r="A147" s="227">
        <v>201268</v>
      </c>
      <c r="B147" s="227" t="s">
        <v>1135</v>
      </c>
      <c r="C147" s="227" t="s">
        <v>1136</v>
      </c>
      <c r="D147" s="227" t="s">
        <v>298</v>
      </c>
      <c r="E147" s="227" t="s">
        <v>382</v>
      </c>
      <c r="F147" s="228">
        <v>30086</v>
      </c>
      <c r="G147" s="227" t="s">
        <v>360</v>
      </c>
      <c r="H147" s="227" t="s">
        <v>383</v>
      </c>
      <c r="I147" s="227" t="s">
        <v>61</v>
      </c>
      <c r="Q147" s="227">
        <v>2000</v>
      </c>
      <c r="T147" s="229" t="s">
        <v>633</v>
      </c>
      <c r="U147" s="227" t="s">
        <v>633</v>
      </c>
      <c r="V147" s="227" t="s">
        <v>633</v>
      </c>
      <c r="W147" s="227" t="s">
        <v>2610</v>
      </c>
      <c r="X147" s="227" t="s">
        <v>4264</v>
      </c>
    </row>
    <row r="148" spans="1:24" x14ac:dyDescent="0.3">
      <c r="A148" s="227">
        <v>203222</v>
      </c>
      <c r="B148" s="227" t="s">
        <v>1157</v>
      </c>
      <c r="C148" s="227" t="s">
        <v>1158</v>
      </c>
      <c r="D148" s="227" t="s">
        <v>260</v>
      </c>
      <c r="E148" s="227" t="s">
        <v>382</v>
      </c>
      <c r="F148" s="228">
        <v>30513</v>
      </c>
      <c r="G148" s="227" t="s">
        <v>385</v>
      </c>
      <c r="H148" s="227" t="s">
        <v>383</v>
      </c>
      <c r="I148" s="227" t="s">
        <v>61</v>
      </c>
      <c r="Q148" s="227">
        <v>2000</v>
      </c>
      <c r="T148" s="229" t="s">
        <v>633</v>
      </c>
      <c r="U148" s="227" t="s">
        <v>633</v>
      </c>
      <c r="V148" s="227" t="s">
        <v>633</v>
      </c>
      <c r="W148" s="227" t="s">
        <v>2610</v>
      </c>
      <c r="X148" s="227" t="s">
        <v>4264</v>
      </c>
    </row>
    <row r="149" spans="1:24" x14ac:dyDescent="0.3">
      <c r="A149" s="227">
        <v>204209</v>
      </c>
      <c r="B149" s="227" t="s">
        <v>1159</v>
      </c>
      <c r="C149" s="227" t="s">
        <v>68</v>
      </c>
      <c r="D149" s="227" t="s">
        <v>280</v>
      </c>
      <c r="E149" s="227" t="s">
        <v>382</v>
      </c>
      <c r="F149" s="228">
        <v>30914</v>
      </c>
      <c r="G149" s="227" t="s">
        <v>360</v>
      </c>
      <c r="H149" s="227" t="s">
        <v>383</v>
      </c>
      <c r="I149" s="227" t="s">
        <v>61</v>
      </c>
      <c r="Q149" s="227">
        <v>2000</v>
      </c>
      <c r="T149" s="229" t="s">
        <v>633</v>
      </c>
      <c r="U149" s="227" t="s">
        <v>633</v>
      </c>
      <c r="V149" s="227" t="s">
        <v>633</v>
      </c>
      <c r="W149" s="227" t="s">
        <v>2610</v>
      </c>
      <c r="X149" s="227" t="s">
        <v>4264</v>
      </c>
    </row>
    <row r="150" spans="1:24" x14ac:dyDescent="0.3">
      <c r="A150" s="227">
        <v>210434</v>
      </c>
      <c r="B150" s="227" t="s">
        <v>1101</v>
      </c>
      <c r="C150" s="227" t="s">
        <v>68</v>
      </c>
      <c r="D150" s="227" t="s">
        <v>665</v>
      </c>
      <c r="E150" s="227" t="s">
        <v>382</v>
      </c>
      <c r="F150" s="228">
        <v>30934</v>
      </c>
      <c r="G150" s="227" t="s">
        <v>1102</v>
      </c>
      <c r="H150" s="227" t="s">
        <v>383</v>
      </c>
      <c r="I150" s="227" t="s">
        <v>61</v>
      </c>
      <c r="Q150" s="227">
        <v>2000</v>
      </c>
      <c r="T150" s="229" t="s">
        <v>633</v>
      </c>
      <c r="U150" s="227" t="s">
        <v>633</v>
      </c>
      <c r="V150" s="227" t="s">
        <v>633</v>
      </c>
      <c r="W150" s="227" t="s">
        <v>2610</v>
      </c>
      <c r="X150" s="227" t="s">
        <v>4264</v>
      </c>
    </row>
    <row r="151" spans="1:24" x14ac:dyDescent="0.3">
      <c r="A151" s="227">
        <v>207284</v>
      </c>
      <c r="B151" s="227" t="s">
        <v>1222</v>
      </c>
      <c r="C151" s="227" t="s">
        <v>203</v>
      </c>
      <c r="D151" s="227" t="s">
        <v>324</v>
      </c>
      <c r="E151" s="227" t="s">
        <v>381</v>
      </c>
      <c r="F151" s="228">
        <v>31048</v>
      </c>
      <c r="G151" s="227" t="s">
        <v>360</v>
      </c>
      <c r="H151" s="227" t="s">
        <v>383</v>
      </c>
      <c r="I151" s="227" t="s">
        <v>61</v>
      </c>
      <c r="Q151" s="227">
        <v>2000</v>
      </c>
      <c r="T151" s="229" t="s">
        <v>633</v>
      </c>
      <c r="U151" s="227" t="s">
        <v>633</v>
      </c>
      <c r="V151" s="227" t="s">
        <v>633</v>
      </c>
      <c r="W151" s="227" t="s">
        <v>2610</v>
      </c>
      <c r="X151" s="227" t="s">
        <v>4264</v>
      </c>
    </row>
    <row r="152" spans="1:24" x14ac:dyDescent="0.3">
      <c r="A152" s="227">
        <v>204657</v>
      </c>
      <c r="B152" s="227" t="s">
        <v>1091</v>
      </c>
      <c r="C152" s="227" t="s">
        <v>151</v>
      </c>
      <c r="D152" s="227" t="s">
        <v>276</v>
      </c>
      <c r="E152" s="227" t="s">
        <v>382</v>
      </c>
      <c r="F152" s="228">
        <v>31049</v>
      </c>
      <c r="G152" s="227" t="s">
        <v>360</v>
      </c>
      <c r="H152" s="227" t="s">
        <v>383</v>
      </c>
      <c r="I152" s="227" t="s">
        <v>61</v>
      </c>
      <c r="Q152" s="227">
        <v>2000</v>
      </c>
      <c r="T152" s="229" t="s">
        <v>633</v>
      </c>
      <c r="U152" s="227" t="s">
        <v>633</v>
      </c>
      <c r="V152" s="227" t="s">
        <v>633</v>
      </c>
      <c r="W152" s="227" t="s">
        <v>2610</v>
      </c>
      <c r="X152" s="227" t="s">
        <v>4264</v>
      </c>
    </row>
    <row r="153" spans="1:24" x14ac:dyDescent="0.3">
      <c r="A153" s="227">
        <v>205586</v>
      </c>
      <c r="B153" s="227" t="s">
        <v>1171</v>
      </c>
      <c r="C153" s="227" t="s">
        <v>72</v>
      </c>
      <c r="D153" s="227" t="s">
        <v>1017</v>
      </c>
      <c r="E153" s="227" t="s">
        <v>382</v>
      </c>
      <c r="F153" s="228">
        <v>31052</v>
      </c>
      <c r="G153" s="227" t="s">
        <v>1172</v>
      </c>
      <c r="H153" s="227" t="s">
        <v>383</v>
      </c>
      <c r="I153" s="227" t="s">
        <v>61</v>
      </c>
      <c r="Q153" s="227">
        <v>2000</v>
      </c>
      <c r="T153" s="229" t="s">
        <v>633</v>
      </c>
      <c r="U153" s="227" t="s">
        <v>633</v>
      </c>
      <c r="V153" s="227" t="s">
        <v>633</v>
      </c>
      <c r="W153" s="227" t="s">
        <v>2610</v>
      </c>
      <c r="X153" s="227" t="s">
        <v>4264</v>
      </c>
    </row>
    <row r="154" spans="1:24" x14ac:dyDescent="0.3">
      <c r="A154" s="227">
        <v>202661</v>
      </c>
      <c r="B154" s="227" t="s">
        <v>1151</v>
      </c>
      <c r="C154" s="227" t="s">
        <v>900</v>
      </c>
      <c r="D154" s="227" t="s">
        <v>243</v>
      </c>
      <c r="E154" s="227" t="s">
        <v>382</v>
      </c>
      <c r="F154" s="228">
        <v>31062</v>
      </c>
      <c r="G154" s="227" t="s">
        <v>379</v>
      </c>
      <c r="H154" s="227" t="s">
        <v>383</v>
      </c>
      <c r="I154" s="227" t="s">
        <v>61</v>
      </c>
      <c r="Q154" s="227">
        <v>2000</v>
      </c>
      <c r="T154" s="229" t="s">
        <v>633</v>
      </c>
      <c r="U154" s="227" t="s">
        <v>633</v>
      </c>
      <c r="V154" s="227" t="s">
        <v>633</v>
      </c>
      <c r="W154" s="227" t="s">
        <v>2610</v>
      </c>
      <c r="X154" s="227" t="s">
        <v>4264</v>
      </c>
    </row>
    <row r="155" spans="1:24" x14ac:dyDescent="0.3">
      <c r="A155" s="227">
        <v>208633</v>
      </c>
      <c r="B155" s="227" t="s">
        <v>1092</v>
      </c>
      <c r="C155" s="227" t="s">
        <v>153</v>
      </c>
      <c r="D155" s="227" t="s">
        <v>299</v>
      </c>
      <c r="E155" s="227" t="s">
        <v>382</v>
      </c>
      <c r="F155" s="228">
        <v>31068</v>
      </c>
      <c r="G155" s="227" t="s">
        <v>886</v>
      </c>
      <c r="H155" s="227" t="s">
        <v>383</v>
      </c>
      <c r="I155" s="227" t="s">
        <v>61</v>
      </c>
      <c r="Q155" s="227">
        <v>2000</v>
      </c>
      <c r="T155" s="229" t="s">
        <v>633</v>
      </c>
      <c r="U155" s="227" t="s">
        <v>633</v>
      </c>
      <c r="V155" s="227" t="s">
        <v>633</v>
      </c>
      <c r="W155" s="227" t="s">
        <v>2610</v>
      </c>
      <c r="X155" s="227" t="s">
        <v>4264</v>
      </c>
    </row>
    <row r="156" spans="1:24" x14ac:dyDescent="0.3">
      <c r="A156" s="227">
        <v>202764</v>
      </c>
      <c r="B156" s="227" t="s">
        <v>1098</v>
      </c>
      <c r="C156" s="227" t="s">
        <v>142</v>
      </c>
      <c r="D156" s="227" t="s">
        <v>265</v>
      </c>
      <c r="E156" s="227" t="s">
        <v>382</v>
      </c>
      <c r="F156" s="228">
        <v>32156</v>
      </c>
      <c r="G156" s="227" t="s">
        <v>1099</v>
      </c>
      <c r="H156" s="227" t="s">
        <v>383</v>
      </c>
      <c r="I156" s="227" t="s">
        <v>61</v>
      </c>
      <c r="Q156" s="227">
        <v>2000</v>
      </c>
      <c r="T156" s="229" t="s">
        <v>633</v>
      </c>
      <c r="U156" s="227" t="s">
        <v>633</v>
      </c>
      <c r="V156" s="227" t="s">
        <v>633</v>
      </c>
      <c r="W156" s="227" t="s">
        <v>2610</v>
      </c>
      <c r="X156" s="227" t="s">
        <v>4264</v>
      </c>
    </row>
    <row r="157" spans="1:24" x14ac:dyDescent="0.3">
      <c r="A157" s="227">
        <v>210798</v>
      </c>
      <c r="B157" s="227" t="s">
        <v>1271</v>
      </c>
      <c r="C157" s="227" t="s">
        <v>83</v>
      </c>
      <c r="D157" s="227" t="s">
        <v>316</v>
      </c>
      <c r="E157" s="227" t="s">
        <v>381</v>
      </c>
      <c r="I157" s="227" t="s">
        <v>61</v>
      </c>
      <c r="Q157" s="227">
        <v>2000</v>
      </c>
      <c r="T157" s="229" t="s">
        <v>633</v>
      </c>
      <c r="U157" s="227" t="s">
        <v>633</v>
      </c>
      <c r="V157" s="227" t="s">
        <v>633</v>
      </c>
      <c r="W157" s="227" t="s">
        <v>2610</v>
      </c>
      <c r="X157" s="227" t="s">
        <v>4264</v>
      </c>
    </row>
    <row r="158" spans="1:24" x14ac:dyDescent="0.3">
      <c r="A158" s="227">
        <v>209742</v>
      </c>
      <c r="B158" s="227" t="s">
        <v>1263</v>
      </c>
      <c r="C158" s="227" t="s">
        <v>80</v>
      </c>
      <c r="D158" s="227" t="s">
        <v>460</v>
      </c>
      <c r="E158" s="227" t="s">
        <v>382</v>
      </c>
      <c r="I158" s="227" t="s">
        <v>61</v>
      </c>
      <c r="Q158" s="227">
        <v>2000</v>
      </c>
      <c r="T158" s="229" t="s">
        <v>633</v>
      </c>
      <c r="U158" s="227" t="s">
        <v>633</v>
      </c>
      <c r="V158" s="227" t="s">
        <v>633</v>
      </c>
      <c r="W158" s="227" t="s">
        <v>2610</v>
      </c>
      <c r="X158" s="227" t="s">
        <v>4264</v>
      </c>
    </row>
    <row r="159" spans="1:24" x14ac:dyDescent="0.3">
      <c r="A159" s="227">
        <v>210840</v>
      </c>
      <c r="B159" s="227" t="s">
        <v>1272</v>
      </c>
      <c r="C159" s="227" t="s">
        <v>1273</v>
      </c>
      <c r="D159" s="227" t="s">
        <v>1274</v>
      </c>
      <c r="E159" s="227" t="s">
        <v>382</v>
      </c>
      <c r="I159" s="227" t="s">
        <v>61</v>
      </c>
      <c r="Q159" s="227">
        <v>2000</v>
      </c>
      <c r="T159" s="229" t="s">
        <v>633</v>
      </c>
      <c r="U159" s="227" t="s">
        <v>633</v>
      </c>
      <c r="V159" s="227" t="s">
        <v>633</v>
      </c>
      <c r="W159" s="227" t="s">
        <v>2610</v>
      </c>
      <c r="X159" s="227" t="s">
        <v>4264</v>
      </c>
    </row>
    <row r="160" spans="1:24" x14ac:dyDescent="0.3">
      <c r="A160" s="227">
        <v>210259</v>
      </c>
      <c r="B160" s="227" t="s">
        <v>1265</v>
      </c>
      <c r="C160" s="227" t="s">
        <v>149</v>
      </c>
      <c r="D160" s="227" t="s">
        <v>283</v>
      </c>
      <c r="E160" s="227" t="s">
        <v>382</v>
      </c>
      <c r="I160" s="227" t="s">
        <v>61</v>
      </c>
      <c r="Q160" s="227">
        <v>2000</v>
      </c>
      <c r="T160" s="229" t="s">
        <v>633</v>
      </c>
      <c r="U160" s="227" t="s">
        <v>633</v>
      </c>
      <c r="V160" s="227" t="s">
        <v>633</v>
      </c>
      <c r="W160" s="227" t="s">
        <v>2610</v>
      </c>
      <c r="X160" s="227" t="s">
        <v>4264</v>
      </c>
    </row>
    <row r="161" spans="1:24" x14ac:dyDescent="0.3">
      <c r="A161" s="227">
        <v>211532</v>
      </c>
      <c r="B161" s="227" t="s">
        <v>1289</v>
      </c>
      <c r="C161" s="227" t="s">
        <v>1290</v>
      </c>
      <c r="D161" s="227" t="s">
        <v>313</v>
      </c>
      <c r="E161" s="227" t="s">
        <v>381</v>
      </c>
      <c r="I161" s="227" t="s">
        <v>61</v>
      </c>
      <c r="Q161" s="227">
        <v>2000</v>
      </c>
      <c r="T161" s="229" t="s">
        <v>633</v>
      </c>
      <c r="U161" s="227" t="s">
        <v>633</v>
      </c>
      <c r="V161" s="227" t="s">
        <v>633</v>
      </c>
      <c r="W161" s="227" t="s">
        <v>2610</v>
      </c>
      <c r="X161" s="227" t="s">
        <v>4264</v>
      </c>
    </row>
    <row r="162" spans="1:24" x14ac:dyDescent="0.3">
      <c r="A162" s="227">
        <v>209364</v>
      </c>
      <c r="B162" s="227" t="s">
        <v>1260</v>
      </c>
      <c r="C162" s="227" t="s">
        <v>68</v>
      </c>
      <c r="D162" s="227" t="s">
        <v>240</v>
      </c>
      <c r="E162" s="227" t="s">
        <v>382</v>
      </c>
      <c r="I162" s="227" t="s">
        <v>61</v>
      </c>
      <c r="Q162" s="227">
        <v>2000</v>
      </c>
      <c r="T162" s="229" t="s">
        <v>633</v>
      </c>
      <c r="U162" s="227" t="s">
        <v>633</v>
      </c>
      <c r="V162" s="227" t="s">
        <v>633</v>
      </c>
      <c r="W162" s="227" t="s">
        <v>2610</v>
      </c>
      <c r="X162" s="227" t="s">
        <v>4264</v>
      </c>
    </row>
    <row r="163" spans="1:24" x14ac:dyDescent="0.3">
      <c r="A163" s="227">
        <v>210879</v>
      </c>
      <c r="B163" s="227" t="s">
        <v>1275</v>
      </c>
      <c r="C163" s="227" t="s">
        <v>142</v>
      </c>
      <c r="D163" s="227" t="s">
        <v>438</v>
      </c>
      <c r="E163" s="227" t="s">
        <v>382</v>
      </c>
      <c r="I163" s="227" t="s">
        <v>61</v>
      </c>
      <c r="Q163" s="227">
        <v>2000</v>
      </c>
      <c r="T163" s="229" t="s">
        <v>633</v>
      </c>
      <c r="U163" s="227" t="s">
        <v>633</v>
      </c>
      <c r="V163" s="227" t="s">
        <v>633</v>
      </c>
      <c r="W163" s="227" t="s">
        <v>2610</v>
      </c>
      <c r="X163" s="227" t="s">
        <v>4264</v>
      </c>
    </row>
    <row r="164" spans="1:24" x14ac:dyDescent="0.3">
      <c r="A164" s="227">
        <v>203548</v>
      </c>
      <c r="B164" s="227" t="s">
        <v>1258</v>
      </c>
      <c r="C164" s="227" t="s">
        <v>414</v>
      </c>
      <c r="D164" s="227" t="s">
        <v>263</v>
      </c>
      <c r="E164" s="227" t="s">
        <v>381</v>
      </c>
      <c r="I164" s="227" t="s">
        <v>61</v>
      </c>
      <c r="Q164" s="227">
        <v>2000</v>
      </c>
      <c r="T164" s="229" t="s">
        <v>633</v>
      </c>
      <c r="U164" s="227" t="s">
        <v>633</v>
      </c>
      <c r="V164" s="227" t="s">
        <v>633</v>
      </c>
      <c r="W164" s="227" t="s">
        <v>2610</v>
      </c>
      <c r="X164" s="227" t="s">
        <v>4264</v>
      </c>
    </row>
    <row r="165" spans="1:24" x14ac:dyDescent="0.3">
      <c r="A165" s="227">
        <v>211563</v>
      </c>
      <c r="B165" s="227" t="s">
        <v>1291</v>
      </c>
      <c r="C165" s="227" t="s">
        <v>68</v>
      </c>
      <c r="D165" s="227" t="s">
        <v>328</v>
      </c>
      <c r="E165" s="227" t="s">
        <v>381</v>
      </c>
      <c r="I165" s="227" t="s">
        <v>61</v>
      </c>
      <c r="Q165" s="227">
        <v>2000</v>
      </c>
      <c r="T165" s="229" t="s">
        <v>633</v>
      </c>
      <c r="U165" s="227" t="s">
        <v>633</v>
      </c>
      <c r="V165" s="227" t="s">
        <v>633</v>
      </c>
      <c r="W165" s="227" t="s">
        <v>2610</v>
      </c>
      <c r="X165" s="227" t="s">
        <v>4264</v>
      </c>
    </row>
    <row r="166" spans="1:24" x14ac:dyDescent="0.3">
      <c r="A166" s="227">
        <v>211589</v>
      </c>
      <c r="B166" s="227" t="s">
        <v>1292</v>
      </c>
      <c r="C166" s="227" t="s">
        <v>106</v>
      </c>
      <c r="D166" s="227" t="s">
        <v>307</v>
      </c>
      <c r="E166" s="227" t="s">
        <v>382</v>
      </c>
      <c r="I166" s="227" t="s">
        <v>61</v>
      </c>
      <c r="Q166" s="227">
        <v>2000</v>
      </c>
      <c r="T166" s="229" t="s">
        <v>633</v>
      </c>
      <c r="U166" s="227" t="s">
        <v>633</v>
      </c>
      <c r="V166" s="227" t="s">
        <v>633</v>
      </c>
      <c r="W166" s="227" t="s">
        <v>2610</v>
      </c>
      <c r="X166" s="227" t="s">
        <v>4264</v>
      </c>
    </row>
    <row r="167" spans="1:24" x14ac:dyDescent="0.3">
      <c r="A167" s="227">
        <v>210323</v>
      </c>
      <c r="B167" s="227" t="s">
        <v>1266</v>
      </c>
      <c r="C167" s="227" t="s">
        <v>125</v>
      </c>
      <c r="D167" s="227" t="s">
        <v>286</v>
      </c>
      <c r="E167" s="227" t="s">
        <v>382</v>
      </c>
      <c r="I167" s="227" t="s">
        <v>61</v>
      </c>
      <c r="Q167" s="227">
        <v>2000</v>
      </c>
      <c r="T167" s="229" t="s">
        <v>633</v>
      </c>
      <c r="U167" s="227" t="s">
        <v>633</v>
      </c>
      <c r="V167" s="227" t="s">
        <v>633</v>
      </c>
      <c r="W167" s="227" t="s">
        <v>2610</v>
      </c>
      <c r="X167" s="227" t="s">
        <v>4264</v>
      </c>
    </row>
    <row r="168" spans="1:24" x14ac:dyDescent="0.3">
      <c r="A168" s="227">
        <v>210324</v>
      </c>
      <c r="B168" s="227" t="s">
        <v>1267</v>
      </c>
      <c r="C168" s="227" t="s">
        <v>876</v>
      </c>
      <c r="D168" s="227" t="s">
        <v>310</v>
      </c>
      <c r="E168" s="227" t="s">
        <v>382</v>
      </c>
      <c r="I168" s="227" t="s">
        <v>61</v>
      </c>
      <c r="Q168" s="227">
        <v>2000</v>
      </c>
      <c r="T168" s="229" t="s">
        <v>633</v>
      </c>
      <c r="U168" s="227" t="s">
        <v>633</v>
      </c>
      <c r="V168" s="227" t="s">
        <v>633</v>
      </c>
      <c r="W168" s="227" t="s">
        <v>2610</v>
      </c>
      <c r="X168" s="227" t="s">
        <v>4264</v>
      </c>
    </row>
    <row r="169" spans="1:24" x14ac:dyDescent="0.3">
      <c r="A169" s="227">
        <v>210925</v>
      </c>
      <c r="B169" s="227" t="s">
        <v>1276</v>
      </c>
      <c r="C169" s="227" t="s">
        <v>479</v>
      </c>
      <c r="D169" s="227" t="s">
        <v>1277</v>
      </c>
      <c r="E169" s="227" t="s">
        <v>382</v>
      </c>
      <c r="I169" s="227" t="s">
        <v>61</v>
      </c>
      <c r="Q169" s="227">
        <v>2000</v>
      </c>
      <c r="T169" s="229" t="s">
        <v>633</v>
      </c>
      <c r="U169" s="227" t="s">
        <v>633</v>
      </c>
      <c r="V169" s="227" t="s">
        <v>633</v>
      </c>
      <c r="W169" s="227" t="s">
        <v>2610</v>
      </c>
      <c r="X169" s="227" t="s">
        <v>4264</v>
      </c>
    </row>
    <row r="170" spans="1:24" x14ac:dyDescent="0.3">
      <c r="A170" s="227">
        <v>211598</v>
      </c>
      <c r="B170" s="227" t="s">
        <v>1293</v>
      </c>
      <c r="C170" s="227" t="s">
        <v>174</v>
      </c>
      <c r="D170" s="227" t="s">
        <v>643</v>
      </c>
      <c r="E170" s="227" t="s">
        <v>382</v>
      </c>
      <c r="I170" s="227" t="s">
        <v>61</v>
      </c>
      <c r="Q170" s="227">
        <v>2000</v>
      </c>
      <c r="T170" s="229" t="s">
        <v>633</v>
      </c>
      <c r="U170" s="227" t="s">
        <v>633</v>
      </c>
      <c r="V170" s="227" t="s">
        <v>633</v>
      </c>
      <c r="W170" s="227" t="s">
        <v>2610</v>
      </c>
      <c r="X170" s="227" t="s">
        <v>4264</v>
      </c>
    </row>
    <row r="171" spans="1:24" x14ac:dyDescent="0.3">
      <c r="A171" s="227">
        <v>201291</v>
      </c>
      <c r="B171" s="227" t="s">
        <v>1254</v>
      </c>
      <c r="C171" s="227" t="s">
        <v>71</v>
      </c>
      <c r="D171" s="227" t="s">
        <v>1255</v>
      </c>
      <c r="E171" s="227" t="s">
        <v>382</v>
      </c>
      <c r="I171" s="227" t="s">
        <v>61</v>
      </c>
      <c r="Q171" s="227">
        <v>2000</v>
      </c>
      <c r="T171" s="229" t="s">
        <v>633</v>
      </c>
      <c r="U171" s="227" t="s">
        <v>633</v>
      </c>
      <c r="V171" s="227" t="s">
        <v>633</v>
      </c>
      <c r="W171" s="227" t="s">
        <v>2610</v>
      </c>
      <c r="X171" s="227" t="s">
        <v>4264</v>
      </c>
    </row>
    <row r="172" spans="1:24" x14ac:dyDescent="0.3">
      <c r="A172" s="227">
        <v>211618</v>
      </c>
      <c r="B172" s="227" t="s">
        <v>1294</v>
      </c>
      <c r="C172" s="227" t="s">
        <v>458</v>
      </c>
      <c r="D172" s="227" t="s">
        <v>308</v>
      </c>
      <c r="E172" s="227" t="s">
        <v>382</v>
      </c>
      <c r="I172" s="227" t="s">
        <v>61</v>
      </c>
      <c r="Q172" s="227">
        <v>2000</v>
      </c>
      <c r="T172" s="229" t="s">
        <v>633</v>
      </c>
      <c r="U172" s="227" t="s">
        <v>633</v>
      </c>
      <c r="V172" s="227" t="s">
        <v>633</v>
      </c>
      <c r="W172" s="227" t="s">
        <v>2610</v>
      </c>
      <c r="X172" s="227" t="s">
        <v>4264</v>
      </c>
    </row>
    <row r="173" spans="1:24" x14ac:dyDescent="0.3">
      <c r="A173" s="227">
        <v>211654</v>
      </c>
      <c r="B173" s="227" t="s">
        <v>1295</v>
      </c>
      <c r="C173" s="227" t="s">
        <v>863</v>
      </c>
      <c r="D173" s="227" t="s">
        <v>1296</v>
      </c>
      <c r="E173" s="227" t="s">
        <v>382</v>
      </c>
      <c r="I173" s="227" t="s">
        <v>61</v>
      </c>
      <c r="Q173" s="227">
        <v>2000</v>
      </c>
      <c r="T173" s="229" t="s">
        <v>633</v>
      </c>
      <c r="U173" s="227" t="s">
        <v>633</v>
      </c>
      <c r="V173" s="227" t="s">
        <v>633</v>
      </c>
      <c r="W173" s="227" t="s">
        <v>2610</v>
      </c>
      <c r="X173" s="227" t="s">
        <v>4264</v>
      </c>
    </row>
    <row r="174" spans="1:24" x14ac:dyDescent="0.3">
      <c r="A174" s="227">
        <v>209859</v>
      </c>
      <c r="B174" s="227" t="s">
        <v>1264</v>
      </c>
      <c r="C174" s="227" t="s">
        <v>68</v>
      </c>
      <c r="D174" s="227" t="s">
        <v>287</v>
      </c>
      <c r="E174" s="227" t="s">
        <v>382</v>
      </c>
      <c r="I174" s="227" t="s">
        <v>61</v>
      </c>
      <c r="Q174" s="227">
        <v>2000</v>
      </c>
      <c r="T174" s="229" t="s">
        <v>633</v>
      </c>
      <c r="U174" s="227" t="s">
        <v>633</v>
      </c>
      <c r="V174" s="227" t="s">
        <v>633</v>
      </c>
      <c r="W174" s="227" t="s">
        <v>2610</v>
      </c>
      <c r="X174" s="227" t="s">
        <v>4264</v>
      </c>
    </row>
    <row r="175" spans="1:24" x14ac:dyDescent="0.3">
      <c r="A175" s="227">
        <v>209451</v>
      </c>
      <c r="B175" s="227" t="s">
        <v>1261</v>
      </c>
      <c r="C175" s="227" t="s">
        <v>153</v>
      </c>
      <c r="D175" s="227" t="s">
        <v>805</v>
      </c>
      <c r="E175" s="227" t="s">
        <v>382</v>
      </c>
      <c r="I175" s="227" t="s">
        <v>61</v>
      </c>
      <c r="Q175" s="227">
        <v>2000</v>
      </c>
      <c r="T175" s="229" t="s">
        <v>633</v>
      </c>
      <c r="U175" s="227" t="s">
        <v>633</v>
      </c>
      <c r="V175" s="227" t="s">
        <v>633</v>
      </c>
      <c r="W175" s="227" t="s">
        <v>2610</v>
      </c>
      <c r="X175" s="227" t="s">
        <v>4264</v>
      </c>
    </row>
    <row r="176" spans="1:24" x14ac:dyDescent="0.3">
      <c r="A176" s="227">
        <v>211028</v>
      </c>
      <c r="B176" s="227" t="s">
        <v>1278</v>
      </c>
      <c r="C176" s="227" t="s">
        <v>672</v>
      </c>
      <c r="D176" s="227" t="s">
        <v>442</v>
      </c>
      <c r="E176" s="227" t="s">
        <v>381</v>
      </c>
      <c r="I176" s="227" t="s">
        <v>61</v>
      </c>
      <c r="Q176" s="227">
        <v>2000</v>
      </c>
      <c r="T176" s="229" t="s">
        <v>633</v>
      </c>
      <c r="U176" s="227" t="s">
        <v>633</v>
      </c>
      <c r="V176" s="227" t="s">
        <v>633</v>
      </c>
      <c r="W176" s="227" t="s">
        <v>2610</v>
      </c>
      <c r="X176" s="227" t="s">
        <v>4264</v>
      </c>
    </row>
    <row r="177" spans="1:24" x14ac:dyDescent="0.3">
      <c r="A177" s="227">
        <v>211047</v>
      </c>
      <c r="B177" s="227" t="s">
        <v>1279</v>
      </c>
      <c r="C177" s="227" t="s">
        <v>505</v>
      </c>
      <c r="D177" s="227" t="s">
        <v>425</v>
      </c>
      <c r="E177" s="227" t="s">
        <v>382</v>
      </c>
      <c r="I177" s="227" t="s">
        <v>61</v>
      </c>
      <c r="Q177" s="227">
        <v>2000</v>
      </c>
      <c r="T177" s="229" t="s">
        <v>633</v>
      </c>
      <c r="U177" s="227" t="s">
        <v>633</v>
      </c>
      <c r="V177" s="227" t="s">
        <v>633</v>
      </c>
      <c r="W177" s="227" t="s">
        <v>2610</v>
      </c>
      <c r="X177" s="227" t="s">
        <v>4264</v>
      </c>
    </row>
    <row r="178" spans="1:24" x14ac:dyDescent="0.3">
      <c r="A178" s="227">
        <v>211442</v>
      </c>
      <c r="B178" s="227" t="s">
        <v>1288</v>
      </c>
      <c r="C178" s="227" t="s">
        <v>80</v>
      </c>
      <c r="D178" s="227" t="s">
        <v>265</v>
      </c>
      <c r="E178" s="227" t="s">
        <v>381</v>
      </c>
      <c r="I178" s="227" t="s">
        <v>61</v>
      </c>
      <c r="Q178" s="227">
        <v>2000</v>
      </c>
      <c r="T178" s="229" t="s">
        <v>633</v>
      </c>
      <c r="U178" s="227" t="s">
        <v>633</v>
      </c>
      <c r="V178" s="227" t="s">
        <v>633</v>
      </c>
      <c r="W178" s="227" t="s">
        <v>2610</v>
      </c>
      <c r="X178" s="227" t="s">
        <v>4264</v>
      </c>
    </row>
    <row r="179" spans="1:24" x14ac:dyDescent="0.3">
      <c r="A179" s="227">
        <v>201666</v>
      </c>
      <c r="B179" s="227" t="s">
        <v>1256</v>
      </c>
      <c r="C179" s="227" t="s">
        <v>68</v>
      </c>
      <c r="D179" s="227" t="s">
        <v>116</v>
      </c>
      <c r="E179" s="227" t="s">
        <v>381</v>
      </c>
      <c r="I179" s="227" t="s">
        <v>61</v>
      </c>
      <c r="Q179" s="227">
        <v>2000</v>
      </c>
      <c r="T179" s="229" t="s">
        <v>633</v>
      </c>
      <c r="U179" s="227" t="s">
        <v>633</v>
      </c>
      <c r="V179" s="227" t="s">
        <v>633</v>
      </c>
      <c r="W179" s="227" t="s">
        <v>2610</v>
      </c>
      <c r="X179" s="227" t="s">
        <v>4264</v>
      </c>
    </row>
    <row r="180" spans="1:24" x14ac:dyDescent="0.3">
      <c r="A180" s="227">
        <v>211799</v>
      </c>
      <c r="B180" s="227" t="s">
        <v>1297</v>
      </c>
      <c r="C180" s="227" t="s">
        <v>71</v>
      </c>
      <c r="D180" s="227" t="s">
        <v>331</v>
      </c>
      <c r="E180" s="227" t="s">
        <v>381</v>
      </c>
      <c r="I180" s="227" t="s">
        <v>61</v>
      </c>
      <c r="Q180" s="227">
        <v>2000</v>
      </c>
      <c r="T180" s="229" t="s">
        <v>633</v>
      </c>
      <c r="U180" s="227" t="s">
        <v>633</v>
      </c>
      <c r="V180" s="227" t="s">
        <v>633</v>
      </c>
      <c r="W180" s="227" t="s">
        <v>2610</v>
      </c>
      <c r="X180" s="227" t="s">
        <v>4264</v>
      </c>
    </row>
    <row r="181" spans="1:24" x14ac:dyDescent="0.3">
      <c r="A181" s="227">
        <v>211120</v>
      </c>
      <c r="B181" s="227" t="s">
        <v>1280</v>
      </c>
      <c r="C181" s="227" t="s">
        <v>100</v>
      </c>
      <c r="D181" s="227" t="s">
        <v>1281</v>
      </c>
      <c r="E181" s="227" t="s">
        <v>382</v>
      </c>
      <c r="I181" s="227" t="s">
        <v>61</v>
      </c>
      <c r="Q181" s="227">
        <v>2000</v>
      </c>
      <c r="T181" s="229" t="s">
        <v>633</v>
      </c>
      <c r="U181" s="227" t="s">
        <v>633</v>
      </c>
      <c r="V181" s="227" t="s">
        <v>633</v>
      </c>
      <c r="W181" s="227" t="s">
        <v>2610</v>
      </c>
      <c r="X181" s="227" t="s">
        <v>4264</v>
      </c>
    </row>
    <row r="182" spans="1:24" x14ac:dyDescent="0.3">
      <c r="A182" s="227">
        <v>201722</v>
      </c>
      <c r="B182" s="227" t="s">
        <v>1257</v>
      </c>
      <c r="C182" s="227" t="s">
        <v>126</v>
      </c>
      <c r="D182" s="227" t="s">
        <v>249</v>
      </c>
      <c r="E182" s="227" t="s">
        <v>381</v>
      </c>
      <c r="I182" s="227" t="s">
        <v>61</v>
      </c>
      <c r="Q182" s="227">
        <v>2000</v>
      </c>
      <c r="T182" s="229" t="s">
        <v>633</v>
      </c>
      <c r="U182" s="227" t="s">
        <v>633</v>
      </c>
      <c r="V182" s="227" t="s">
        <v>633</v>
      </c>
      <c r="W182" s="227" t="s">
        <v>2610</v>
      </c>
      <c r="X182" s="227" t="s">
        <v>4264</v>
      </c>
    </row>
    <row r="183" spans="1:24" x14ac:dyDescent="0.3">
      <c r="A183" s="227">
        <v>209507</v>
      </c>
      <c r="B183" s="227" t="s">
        <v>1262</v>
      </c>
      <c r="C183" s="227" t="s">
        <v>673</v>
      </c>
      <c r="D183" s="227" t="s">
        <v>321</v>
      </c>
      <c r="E183" s="227" t="s">
        <v>382</v>
      </c>
      <c r="I183" s="227" t="s">
        <v>61</v>
      </c>
      <c r="Q183" s="227">
        <v>2000</v>
      </c>
      <c r="T183" s="229" t="s">
        <v>633</v>
      </c>
      <c r="U183" s="227" t="s">
        <v>633</v>
      </c>
      <c r="V183" s="227" t="s">
        <v>633</v>
      </c>
      <c r="W183" s="227" t="s">
        <v>2610</v>
      </c>
      <c r="X183" s="227" t="s">
        <v>4264</v>
      </c>
    </row>
    <row r="184" spans="1:24" x14ac:dyDescent="0.3">
      <c r="A184" s="227">
        <v>211813</v>
      </c>
      <c r="B184" s="227" t="s">
        <v>1298</v>
      </c>
      <c r="C184" s="227" t="s">
        <v>1299</v>
      </c>
      <c r="D184" s="227" t="s">
        <v>280</v>
      </c>
      <c r="E184" s="227" t="s">
        <v>382</v>
      </c>
      <c r="I184" s="227" t="s">
        <v>61</v>
      </c>
      <c r="Q184" s="227">
        <v>2000</v>
      </c>
      <c r="T184" s="229" t="s">
        <v>633</v>
      </c>
      <c r="U184" s="227" t="s">
        <v>633</v>
      </c>
      <c r="V184" s="227" t="s">
        <v>633</v>
      </c>
      <c r="W184" s="227" t="s">
        <v>2610</v>
      </c>
      <c r="X184" s="227" t="s">
        <v>4264</v>
      </c>
    </row>
    <row r="185" spans="1:24" x14ac:dyDescent="0.3">
      <c r="A185" s="227">
        <v>210496</v>
      </c>
      <c r="B185" s="227" t="s">
        <v>1268</v>
      </c>
      <c r="C185" s="227" t="s">
        <v>170</v>
      </c>
      <c r="D185" s="227" t="s">
        <v>260</v>
      </c>
      <c r="E185" s="227" t="s">
        <v>382</v>
      </c>
      <c r="I185" s="227" t="s">
        <v>61</v>
      </c>
      <c r="Q185" s="227">
        <v>2000</v>
      </c>
      <c r="T185" s="229" t="s">
        <v>633</v>
      </c>
      <c r="U185" s="227" t="s">
        <v>633</v>
      </c>
      <c r="V185" s="227" t="s">
        <v>633</v>
      </c>
      <c r="W185" s="227" t="s">
        <v>2610</v>
      </c>
      <c r="X185" s="227" t="s">
        <v>4264</v>
      </c>
    </row>
    <row r="186" spans="1:24" x14ac:dyDescent="0.3">
      <c r="A186" s="227">
        <v>206445</v>
      </c>
      <c r="B186" s="227" t="s">
        <v>1259</v>
      </c>
      <c r="C186" s="227" t="s">
        <v>151</v>
      </c>
      <c r="D186" s="227" t="s">
        <v>296</v>
      </c>
      <c r="E186" s="227" t="s">
        <v>381</v>
      </c>
      <c r="I186" s="227" t="s">
        <v>61</v>
      </c>
      <c r="Q186" s="227">
        <v>2000</v>
      </c>
      <c r="T186" s="229" t="s">
        <v>633</v>
      </c>
      <c r="U186" s="227" t="s">
        <v>633</v>
      </c>
      <c r="V186" s="227" t="s">
        <v>633</v>
      </c>
      <c r="W186" s="227" t="s">
        <v>2610</v>
      </c>
      <c r="X186" s="227" t="s">
        <v>4264</v>
      </c>
    </row>
    <row r="187" spans="1:24" x14ac:dyDescent="0.3">
      <c r="A187" s="227">
        <v>211152</v>
      </c>
      <c r="B187" s="227" t="s">
        <v>1282</v>
      </c>
      <c r="C187" s="227" t="s">
        <v>463</v>
      </c>
      <c r="D187" s="227" t="s">
        <v>234</v>
      </c>
      <c r="E187" s="227" t="s">
        <v>382</v>
      </c>
      <c r="I187" s="227" t="s">
        <v>61</v>
      </c>
      <c r="Q187" s="227">
        <v>2000</v>
      </c>
      <c r="T187" s="229" t="s">
        <v>633</v>
      </c>
      <c r="U187" s="227" t="s">
        <v>633</v>
      </c>
      <c r="V187" s="227" t="s">
        <v>633</v>
      </c>
      <c r="W187" s="227" t="s">
        <v>2610</v>
      </c>
      <c r="X187" s="227" t="s">
        <v>4264</v>
      </c>
    </row>
    <row r="188" spans="1:24" x14ac:dyDescent="0.3">
      <c r="A188" s="227">
        <v>211850</v>
      </c>
      <c r="B188" s="227" t="s">
        <v>1300</v>
      </c>
      <c r="C188" s="227" t="s">
        <v>1301</v>
      </c>
      <c r="D188" s="227" t="s">
        <v>483</v>
      </c>
      <c r="E188" s="227" t="s">
        <v>382</v>
      </c>
      <c r="I188" s="227" t="s">
        <v>61</v>
      </c>
      <c r="Q188" s="227">
        <v>2000</v>
      </c>
      <c r="T188" s="229" t="s">
        <v>633</v>
      </c>
      <c r="U188" s="227" t="s">
        <v>633</v>
      </c>
      <c r="V188" s="227" t="s">
        <v>633</v>
      </c>
      <c r="W188" s="227" t="s">
        <v>2610</v>
      </c>
      <c r="X188" s="227" t="s">
        <v>4264</v>
      </c>
    </row>
    <row r="189" spans="1:24" x14ac:dyDescent="0.3">
      <c r="A189" s="227">
        <v>211160</v>
      </c>
      <c r="B189" s="227" t="s">
        <v>1283</v>
      </c>
      <c r="C189" s="227" t="s">
        <v>488</v>
      </c>
      <c r="D189" s="227" t="s">
        <v>491</v>
      </c>
      <c r="E189" s="227" t="s">
        <v>382</v>
      </c>
      <c r="I189" s="227" t="s">
        <v>61</v>
      </c>
      <c r="Q189" s="227">
        <v>2000</v>
      </c>
      <c r="T189" s="229" t="s">
        <v>633</v>
      </c>
      <c r="U189" s="227" t="s">
        <v>633</v>
      </c>
      <c r="V189" s="227" t="s">
        <v>633</v>
      </c>
      <c r="W189" s="227" t="s">
        <v>2610</v>
      </c>
      <c r="X189" s="227" t="s">
        <v>4264</v>
      </c>
    </row>
    <row r="190" spans="1:24" x14ac:dyDescent="0.3">
      <c r="A190" s="227">
        <v>210583</v>
      </c>
      <c r="B190" s="227" t="s">
        <v>1269</v>
      </c>
      <c r="C190" s="227" t="s">
        <v>62</v>
      </c>
      <c r="D190" s="227" t="s">
        <v>417</v>
      </c>
      <c r="E190" s="227" t="s">
        <v>381</v>
      </c>
      <c r="I190" s="227" t="s">
        <v>61</v>
      </c>
      <c r="Q190" s="227">
        <v>2000</v>
      </c>
      <c r="T190" s="229" t="s">
        <v>633</v>
      </c>
      <c r="U190" s="227" t="s">
        <v>633</v>
      </c>
      <c r="V190" s="227" t="s">
        <v>633</v>
      </c>
      <c r="W190" s="227" t="s">
        <v>2610</v>
      </c>
      <c r="X190" s="227" t="s">
        <v>4264</v>
      </c>
    </row>
    <row r="191" spans="1:24" x14ac:dyDescent="0.3">
      <c r="A191" s="227">
        <v>211432</v>
      </c>
      <c r="B191" s="227" t="s">
        <v>1287</v>
      </c>
      <c r="C191" s="227" t="s">
        <v>65</v>
      </c>
      <c r="D191" s="227" t="s">
        <v>279</v>
      </c>
      <c r="E191" s="227" t="s">
        <v>381</v>
      </c>
      <c r="I191" s="227" t="s">
        <v>61</v>
      </c>
      <c r="Q191" s="227">
        <v>2000</v>
      </c>
      <c r="T191" s="229" t="s">
        <v>633</v>
      </c>
      <c r="U191" s="227" t="s">
        <v>633</v>
      </c>
      <c r="V191" s="227" t="s">
        <v>633</v>
      </c>
      <c r="W191" s="227" t="s">
        <v>2610</v>
      </c>
      <c r="X191" s="227" t="s">
        <v>4264</v>
      </c>
    </row>
    <row r="192" spans="1:24" x14ac:dyDescent="0.3">
      <c r="A192" s="227">
        <v>211976</v>
      </c>
      <c r="B192" s="227" t="s">
        <v>1302</v>
      </c>
      <c r="C192" s="227" t="s">
        <v>429</v>
      </c>
      <c r="D192" s="227" t="s">
        <v>510</v>
      </c>
      <c r="E192" s="227" t="s">
        <v>382</v>
      </c>
      <c r="I192" s="227" t="s">
        <v>61</v>
      </c>
      <c r="Q192" s="227">
        <v>2000</v>
      </c>
      <c r="T192" s="229" t="s">
        <v>633</v>
      </c>
      <c r="U192" s="227" t="s">
        <v>633</v>
      </c>
      <c r="V192" s="227" t="s">
        <v>633</v>
      </c>
      <c r="W192" s="227" t="s">
        <v>2610</v>
      </c>
      <c r="X192" s="227" t="s">
        <v>4264</v>
      </c>
    </row>
    <row r="193" spans="1:24" x14ac:dyDescent="0.3">
      <c r="A193" s="227">
        <v>210680</v>
      </c>
      <c r="B193" s="227" t="s">
        <v>1270</v>
      </c>
      <c r="C193" s="227" t="s">
        <v>440</v>
      </c>
      <c r="D193" s="227" t="s">
        <v>423</v>
      </c>
      <c r="E193" s="227" t="s">
        <v>382</v>
      </c>
      <c r="I193" s="227" t="s">
        <v>61</v>
      </c>
      <c r="Q193" s="227">
        <v>2000</v>
      </c>
      <c r="T193" s="229" t="s">
        <v>633</v>
      </c>
      <c r="U193" s="227" t="s">
        <v>633</v>
      </c>
      <c r="V193" s="227" t="s">
        <v>633</v>
      </c>
      <c r="W193" s="227" t="s">
        <v>2610</v>
      </c>
      <c r="X193" s="227" t="s">
        <v>4264</v>
      </c>
    </row>
    <row r="194" spans="1:24" x14ac:dyDescent="0.3">
      <c r="A194" s="227">
        <v>211375</v>
      </c>
      <c r="B194" s="227" t="s">
        <v>1284</v>
      </c>
      <c r="C194" s="227" t="s">
        <v>130</v>
      </c>
      <c r="D194" s="227" t="s">
        <v>1285</v>
      </c>
      <c r="E194" s="227" t="s">
        <v>382</v>
      </c>
      <c r="I194" s="227" t="s">
        <v>61</v>
      </c>
      <c r="Q194" s="227">
        <v>2000</v>
      </c>
      <c r="T194" s="229" t="s">
        <v>633</v>
      </c>
      <c r="U194" s="227" t="s">
        <v>633</v>
      </c>
      <c r="V194" s="227" t="s">
        <v>633</v>
      </c>
      <c r="W194" s="227" t="s">
        <v>2610</v>
      </c>
      <c r="X194" s="227" t="s">
        <v>4264</v>
      </c>
    </row>
    <row r="195" spans="1:24" x14ac:dyDescent="0.3">
      <c r="A195" s="227">
        <v>211417</v>
      </c>
      <c r="B195" s="227" t="s">
        <v>1286</v>
      </c>
      <c r="C195" s="227" t="s">
        <v>125</v>
      </c>
      <c r="D195" s="227" t="s">
        <v>258</v>
      </c>
      <c r="E195" s="227" t="s">
        <v>381</v>
      </c>
      <c r="I195" s="227" t="s">
        <v>61</v>
      </c>
      <c r="Q195" s="227">
        <v>2000</v>
      </c>
      <c r="T195" s="229" t="s">
        <v>633</v>
      </c>
      <c r="U195" s="227" t="s">
        <v>633</v>
      </c>
      <c r="V195" s="227" t="s">
        <v>633</v>
      </c>
      <c r="W195" s="227" t="s">
        <v>2610</v>
      </c>
      <c r="X195" s="227" t="s">
        <v>4264</v>
      </c>
    </row>
    <row r="196" spans="1:24" x14ac:dyDescent="0.3">
      <c r="A196" s="227">
        <v>205587</v>
      </c>
      <c r="B196" s="227" t="s">
        <v>1122</v>
      </c>
      <c r="C196" s="227" t="s">
        <v>956</v>
      </c>
      <c r="D196" s="227" t="s">
        <v>266</v>
      </c>
      <c r="E196" s="227" t="s">
        <v>382</v>
      </c>
      <c r="F196" s="228">
        <v>29221</v>
      </c>
      <c r="G196" s="227" t="s">
        <v>731</v>
      </c>
      <c r="H196" s="227" t="s">
        <v>383</v>
      </c>
      <c r="I196" s="227" t="s">
        <v>61</v>
      </c>
      <c r="Q196" s="227">
        <v>2000</v>
      </c>
      <c r="T196" s="229" t="s">
        <v>633</v>
      </c>
      <c r="U196" s="227" t="s">
        <v>633</v>
      </c>
      <c r="V196" s="227" t="s">
        <v>633</v>
      </c>
      <c r="X196" s="227" t="s">
        <v>4265</v>
      </c>
    </row>
    <row r="197" spans="1:24" x14ac:dyDescent="0.3">
      <c r="A197" s="227">
        <v>207039</v>
      </c>
      <c r="B197" s="227" t="s">
        <v>1221</v>
      </c>
      <c r="C197" s="227" t="s">
        <v>851</v>
      </c>
      <c r="D197" s="227" t="s">
        <v>307</v>
      </c>
      <c r="E197" s="227" t="s">
        <v>381</v>
      </c>
      <c r="F197" s="228">
        <v>31048</v>
      </c>
      <c r="G197" s="227" t="s">
        <v>360</v>
      </c>
      <c r="H197" s="227" t="s">
        <v>383</v>
      </c>
      <c r="I197" s="227" t="s">
        <v>61</v>
      </c>
      <c r="Q197" s="227">
        <v>2000</v>
      </c>
      <c r="T197" s="229" t="s">
        <v>633</v>
      </c>
      <c r="U197" s="227" t="s">
        <v>633</v>
      </c>
      <c r="V197" s="227" t="s">
        <v>633</v>
      </c>
      <c r="W197" s="227" t="s">
        <v>2610</v>
      </c>
    </row>
    <row r="198" spans="1:24" x14ac:dyDescent="0.3">
      <c r="A198" s="227">
        <v>208235</v>
      </c>
      <c r="B198" s="227" t="s">
        <v>1141</v>
      </c>
      <c r="C198" s="227" t="s">
        <v>854</v>
      </c>
      <c r="D198" s="227" t="s">
        <v>236</v>
      </c>
      <c r="E198" s="227" t="s">
        <v>382</v>
      </c>
      <c r="F198" s="228">
        <v>31721</v>
      </c>
      <c r="G198" s="227" t="s">
        <v>360</v>
      </c>
      <c r="H198" s="227" t="s">
        <v>383</v>
      </c>
      <c r="I198" s="227" t="s">
        <v>61</v>
      </c>
      <c r="Q198" s="227">
        <v>2000</v>
      </c>
      <c r="T198" s="229" t="s">
        <v>633</v>
      </c>
      <c r="U198" s="227" t="s">
        <v>633</v>
      </c>
      <c r="V198" s="227" t="s">
        <v>633</v>
      </c>
      <c r="W198" s="227" t="s">
        <v>2610</v>
      </c>
    </row>
    <row r="199" spans="1:24" x14ac:dyDescent="0.3">
      <c r="A199" s="227">
        <v>206585</v>
      </c>
      <c r="B199" s="227" t="s">
        <v>1198</v>
      </c>
      <c r="C199" s="227" t="s">
        <v>102</v>
      </c>
      <c r="D199" s="227" t="s">
        <v>1199</v>
      </c>
      <c r="E199" s="227" t="s">
        <v>381</v>
      </c>
      <c r="F199" s="228">
        <v>31798</v>
      </c>
      <c r="G199" s="227" t="s">
        <v>731</v>
      </c>
      <c r="H199" s="227" t="s">
        <v>383</v>
      </c>
      <c r="I199" s="227" t="s">
        <v>61</v>
      </c>
      <c r="Q199" s="227">
        <v>2000</v>
      </c>
      <c r="T199" s="229" t="s">
        <v>633</v>
      </c>
      <c r="U199" s="227" t="s">
        <v>633</v>
      </c>
      <c r="V199" s="227" t="s">
        <v>633</v>
      </c>
      <c r="W199" s="227" t="s">
        <v>2610</v>
      </c>
    </row>
    <row r="200" spans="1:24" x14ac:dyDescent="0.3">
      <c r="A200" s="227">
        <v>210456</v>
      </c>
      <c r="B200" s="227" t="s">
        <v>1128</v>
      </c>
      <c r="C200" s="227" t="s">
        <v>96</v>
      </c>
      <c r="D200" s="227" t="s">
        <v>320</v>
      </c>
      <c r="E200" s="227" t="s">
        <v>382</v>
      </c>
      <c r="F200" s="228">
        <v>35071</v>
      </c>
      <c r="G200" s="227" t="s">
        <v>564</v>
      </c>
      <c r="H200" s="227" t="s">
        <v>383</v>
      </c>
      <c r="I200" s="227" t="s">
        <v>61</v>
      </c>
      <c r="Q200" s="227">
        <v>2000</v>
      </c>
      <c r="T200" s="229" t="s">
        <v>633</v>
      </c>
      <c r="U200" s="227" t="s">
        <v>633</v>
      </c>
      <c r="V200" s="227" t="s">
        <v>633</v>
      </c>
      <c r="W200" s="227" t="s">
        <v>2610</v>
      </c>
    </row>
    <row r="201" spans="1:24" x14ac:dyDescent="0.3">
      <c r="A201" s="227">
        <v>209185</v>
      </c>
      <c r="B201" s="227" t="s">
        <v>1173</v>
      </c>
      <c r="C201" s="227" t="s">
        <v>68</v>
      </c>
      <c r="D201" s="227" t="s">
        <v>333</v>
      </c>
      <c r="E201" s="227" t="s">
        <v>382</v>
      </c>
      <c r="F201" s="228">
        <v>29038</v>
      </c>
      <c r="G201" s="227" t="s">
        <v>372</v>
      </c>
      <c r="H201" s="227" t="s">
        <v>383</v>
      </c>
      <c r="I201" s="227" t="s">
        <v>61</v>
      </c>
      <c r="Q201" s="227">
        <v>2000</v>
      </c>
      <c r="R201" s="227" t="s">
        <v>633</v>
      </c>
      <c r="S201" s="227" t="s">
        <v>633</v>
      </c>
      <c r="T201" s="229"/>
      <c r="U201" s="227" t="s">
        <v>633</v>
      </c>
      <c r="V201" s="227" t="s">
        <v>633</v>
      </c>
      <c r="W201" s="227" t="s">
        <v>2610</v>
      </c>
      <c r="X201" s="227" t="s">
        <v>4264</v>
      </c>
    </row>
    <row r="202" spans="1:24" x14ac:dyDescent="0.3">
      <c r="A202" s="227">
        <v>209394</v>
      </c>
      <c r="B202" s="227" t="s">
        <v>1100</v>
      </c>
      <c r="C202" s="227" t="s">
        <v>88</v>
      </c>
      <c r="D202" s="227" t="s">
        <v>239</v>
      </c>
      <c r="E202" s="227" t="s">
        <v>382</v>
      </c>
      <c r="H202" s="227" t="s">
        <v>383</v>
      </c>
      <c r="I202" s="227" t="s">
        <v>61</v>
      </c>
      <c r="Q202" s="227">
        <v>2000</v>
      </c>
      <c r="R202" s="227" t="s">
        <v>633</v>
      </c>
      <c r="S202" s="227" t="s">
        <v>633</v>
      </c>
      <c r="T202" s="229"/>
      <c r="U202" s="227" t="s">
        <v>633</v>
      </c>
      <c r="V202" s="227" t="s">
        <v>633</v>
      </c>
      <c r="W202" s="227" t="s">
        <v>2610</v>
      </c>
      <c r="X202" s="227" t="s">
        <v>4264</v>
      </c>
    </row>
    <row r="203" spans="1:24" x14ac:dyDescent="0.3">
      <c r="A203" s="227">
        <v>203555</v>
      </c>
      <c r="B203" s="227" t="s">
        <v>1181</v>
      </c>
      <c r="C203" s="227" t="s">
        <v>106</v>
      </c>
      <c r="D203" s="227" t="s">
        <v>241</v>
      </c>
      <c r="E203" s="227" t="s">
        <v>381</v>
      </c>
      <c r="F203" s="228">
        <v>31184</v>
      </c>
      <c r="G203" s="227" t="s">
        <v>360</v>
      </c>
      <c r="H203" s="227" t="s">
        <v>383</v>
      </c>
      <c r="I203" s="227" t="s">
        <v>61</v>
      </c>
      <c r="Q203" s="227">
        <v>2000</v>
      </c>
      <c r="S203" s="227" t="s">
        <v>633</v>
      </c>
      <c r="T203" s="229"/>
      <c r="U203" s="227" t="s">
        <v>633</v>
      </c>
      <c r="V203" s="227" t="s">
        <v>633</v>
      </c>
      <c r="W203" s="227" t="s">
        <v>2610</v>
      </c>
      <c r="X203" s="227" t="s">
        <v>4264</v>
      </c>
    </row>
    <row r="204" spans="1:24" x14ac:dyDescent="0.3">
      <c r="A204" s="227">
        <v>209038</v>
      </c>
      <c r="B204" s="227" t="s">
        <v>1175</v>
      </c>
      <c r="C204" s="227" t="s">
        <v>122</v>
      </c>
      <c r="D204" s="227" t="s">
        <v>274</v>
      </c>
      <c r="E204" s="227" t="s">
        <v>381</v>
      </c>
      <c r="F204" s="228">
        <v>32100</v>
      </c>
      <c r="G204" s="227" t="s">
        <v>1176</v>
      </c>
      <c r="H204" s="227" t="s">
        <v>383</v>
      </c>
      <c r="I204" s="227" t="s">
        <v>61</v>
      </c>
      <c r="Q204" s="227">
        <v>2000</v>
      </c>
      <c r="S204" s="227" t="s">
        <v>633</v>
      </c>
      <c r="T204" s="229"/>
      <c r="U204" s="227" t="s">
        <v>633</v>
      </c>
      <c r="V204" s="227" t="s">
        <v>633</v>
      </c>
      <c r="W204" s="227" t="s">
        <v>2610</v>
      </c>
      <c r="X204" s="227" t="s">
        <v>4264</v>
      </c>
    </row>
    <row r="205" spans="1:24" x14ac:dyDescent="0.3">
      <c r="A205" s="227">
        <v>207110</v>
      </c>
      <c r="B205" s="227" t="s">
        <v>1237</v>
      </c>
      <c r="C205" s="227" t="s">
        <v>139</v>
      </c>
      <c r="D205" s="227" t="s">
        <v>242</v>
      </c>
      <c r="E205" s="227" t="s">
        <v>381</v>
      </c>
      <c r="F205" s="228">
        <v>29092</v>
      </c>
      <c r="G205" s="227" t="s">
        <v>877</v>
      </c>
      <c r="H205" s="227" t="s">
        <v>383</v>
      </c>
      <c r="I205" s="227" t="s">
        <v>61</v>
      </c>
      <c r="Q205" s="227">
        <v>2000</v>
      </c>
      <c r="S205" s="227" t="s">
        <v>633</v>
      </c>
      <c r="T205" s="229"/>
      <c r="U205" s="227" t="s">
        <v>633</v>
      </c>
      <c r="V205" s="227" t="s">
        <v>633</v>
      </c>
      <c r="W205" s="227" t="s">
        <v>2610</v>
      </c>
    </row>
    <row r="206" spans="1:24" x14ac:dyDescent="0.3">
      <c r="A206" s="227">
        <v>204443</v>
      </c>
      <c r="B206" s="227" t="s">
        <v>1142</v>
      </c>
      <c r="C206" s="227" t="s">
        <v>1143</v>
      </c>
      <c r="D206" s="227" t="s">
        <v>288</v>
      </c>
      <c r="E206" s="227" t="s">
        <v>382</v>
      </c>
      <c r="F206" s="228">
        <v>31778</v>
      </c>
      <c r="G206" s="227" t="s">
        <v>360</v>
      </c>
      <c r="H206" s="227" t="s">
        <v>383</v>
      </c>
      <c r="I206" s="227" t="s">
        <v>61</v>
      </c>
      <c r="Q206" s="227">
        <v>2000</v>
      </c>
      <c r="R206" s="227" t="s">
        <v>633</v>
      </c>
      <c r="T206" s="229"/>
      <c r="U206" s="227" t="s">
        <v>633</v>
      </c>
      <c r="V206" s="227" t="s">
        <v>633</v>
      </c>
      <c r="W206" s="227" t="s">
        <v>2610</v>
      </c>
      <c r="X206" s="227" t="s">
        <v>4264</v>
      </c>
    </row>
    <row r="207" spans="1:24" x14ac:dyDescent="0.3">
      <c r="A207" s="227">
        <v>210941</v>
      </c>
      <c r="B207" s="227" t="s">
        <v>1110</v>
      </c>
      <c r="C207" s="227" t="s">
        <v>106</v>
      </c>
      <c r="D207" s="227" t="s">
        <v>311</v>
      </c>
      <c r="E207" s="227" t="s">
        <v>382</v>
      </c>
      <c r="F207" s="228">
        <v>34500</v>
      </c>
      <c r="G207" s="227" t="s">
        <v>360</v>
      </c>
      <c r="H207" s="227" t="s">
        <v>383</v>
      </c>
      <c r="I207" s="227" t="s">
        <v>61</v>
      </c>
      <c r="Q207" s="227">
        <v>2000</v>
      </c>
      <c r="R207" s="227" t="s">
        <v>633</v>
      </c>
      <c r="T207" s="229"/>
      <c r="U207" s="227" t="s">
        <v>633</v>
      </c>
      <c r="V207" s="227" t="s">
        <v>633</v>
      </c>
      <c r="W207" s="227" t="s">
        <v>2610</v>
      </c>
      <c r="X207" s="227" t="s">
        <v>4264</v>
      </c>
    </row>
    <row r="208" spans="1:24" x14ac:dyDescent="0.3">
      <c r="A208" s="227">
        <v>205199</v>
      </c>
      <c r="B208" s="227" t="s">
        <v>1184</v>
      </c>
      <c r="C208" s="227" t="s">
        <v>71</v>
      </c>
      <c r="D208" s="227" t="s">
        <v>205</v>
      </c>
      <c r="E208" s="227" t="s">
        <v>381</v>
      </c>
      <c r="F208" s="228" t="s">
        <v>351</v>
      </c>
      <c r="G208" s="227" t="s">
        <v>1185</v>
      </c>
      <c r="H208" s="227" t="s">
        <v>383</v>
      </c>
      <c r="I208" s="227" t="s">
        <v>61</v>
      </c>
      <c r="Q208" s="227">
        <v>2000</v>
      </c>
      <c r="R208" s="227" t="s">
        <v>633</v>
      </c>
      <c r="T208" s="229"/>
      <c r="U208" s="227" t="s">
        <v>633</v>
      </c>
      <c r="V208" s="227" t="s">
        <v>633</v>
      </c>
      <c r="W208" s="227" t="s">
        <v>2610</v>
      </c>
      <c r="X208" s="227" t="s">
        <v>4264</v>
      </c>
    </row>
    <row r="209" spans="1:28" x14ac:dyDescent="0.3">
      <c r="A209" s="227">
        <v>203229</v>
      </c>
      <c r="B209" s="227" t="s">
        <v>1235</v>
      </c>
      <c r="C209" s="227" t="s">
        <v>82</v>
      </c>
      <c r="D209" s="227" t="s">
        <v>246</v>
      </c>
      <c r="E209" s="227" t="s">
        <v>381</v>
      </c>
      <c r="F209" s="228">
        <v>31413</v>
      </c>
      <c r="G209" s="227" t="s">
        <v>543</v>
      </c>
      <c r="H209" s="227" t="s">
        <v>383</v>
      </c>
      <c r="I209" s="227" t="s">
        <v>61</v>
      </c>
      <c r="Q209" s="227">
        <v>2000</v>
      </c>
      <c r="R209" s="227" t="s">
        <v>633</v>
      </c>
      <c r="T209" s="229"/>
      <c r="U209" s="227" t="s">
        <v>633</v>
      </c>
      <c r="V209" s="227" t="s">
        <v>633</v>
      </c>
      <c r="W209" s="227" t="s">
        <v>2610</v>
      </c>
    </row>
    <row r="210" spans="1:28" x14ac:dyDescent="0.3">
      <c r="A210" s="227">
        <v>205087</v>
      </c>
      <c r="B210" s="227" t="s">
        <v>1360</v>
      </c>
      <c r="C210" s="227" t="s">
        <v>72</v>
      </c>
      <c r="D210" s="227" t="s">
        <v>1934</v>
      </c>
      <c r="E210" s="227" t="s">
        <v>382</v>
      </c>
      <c r="F210" s="228">
        <v>23553</v>
      </c>
      <c r="G210" s="227" t="s">
        <v>764</v>
      </c>
      <c r="H210" s="227" t="s">
        <v>383</v>
      </c>
      <c r="I210" s="227" t="s">
        <v>61</v>
      </c>
      <c r="J210" s="227" t="s">
        <v>361</v>
      </c>
      <c r="K210" s="227">
        <v>1990</v>
      </c>
      <c r="L210" s="227" t="s">
        <v>360</v>
      </c>
      <c r="T210" s="229"/>
      <c r="X210" s="227" t="s">
        <v>4264</v>
      </c>
      <c r="Y210" s="227" t="s">
        <v>2749</v>
      </c>
      <c r="Z210" s="227" t="s">
        <v>2750</v>
      </c>
      <c r="AA210" s="227" t="s">
        <v>2751</v>
      </c>
      <c r="AB210" s="227" t="s">
        <v>2622</v>
      </c>
    </row>
    <row r="211" spans="1:28" x14ac:dyDescent="0.3">
      <c r="A211" s="227">
        <v>202164</v>
      </c>
      <c r="B211" s="227" t="s">
        <v>1114</v>
      </c>
      <c r="C211" s="227" t="s">
        <v>68</v>
      </c>
      <c r="D211" s="227" t="s">
        <v>1115</v>
      </c>
      <c r="E211" s="227" t="s">
        <v>382</v>
      </c>
      <c r="F211" s="228">
        <v>24838</v>
      </c>
      <c r="G211" s="227" t="s">
        <v>540</v>
      </c>
      <c r="H211" s="227" t="s">
        <v>383</v>
      </c>
      <c r="I211" s="227" t="s">
        <v>61</v>
      </c>
      <c r="Q211" s="227">
        <v>2000</v>
      </c>
      <c r="T211" s="229"/>
      <c r="U211" s="227" t="s">
        <v>633</v>
      </c>
      <c r="V211" s="227" t="s">
        <v>633</v>
      </c>
      <c r="W211" s="227" t="s">
        <v>2610</v>
      </c>
      <c r="X211" s="227" t="s">
        <v>4264</v>
      </c>
    </row>
    <row r="212" spans="1:28" x14ac:dyDescent="0.3">
      <c r="A212" s="227">
        <v>207642</v>
      </c>
      <c r="B212" s="227" t="s">
        <v>1665</v>
      </c>
      <c r="C212" s="227" t="s">
        <v>68</v>
      </c>
      <c r="D212" s="227" t="s">
        <v>1190</v>
      </c>
      <c r="E212" s="227" t="s">
        <v>382</v>
      </c>
      <c r="F212" s="228">
        <v>25201</v>
      </c>
      <c r="G212" s="227" t="s">
        <v>658</v>
      </c>
      <c r="H212" s="227" t="s">
        <v>383</v>
      </c>
      <c r="I212" s="227" t="s">
        <v>61</v>
      </c>
      <c r="J212" s="227" t="s">
        <v>384</v>
      </c>
      <c r="K212" s="227">
        <v>2000</v>
      </c>
      <c r="L212" s="227" t="s">
        <v>370</v>
      </c>
      <c r="T212" s="229"/>
      <c r="X212" s="227" t="s">
        <v>4264</v>
      </c>
      <c r="Y212" s="227" t="s">
        <v>2792</v>
      </c>
      <c r="Z212" s="227" t="s">
        <v>2677</v>
      </c>
      <c r="AA212" s="227" t="s">
        <v>2793</v>
      </c>
      <c r="AB212" s="227" t="s">
        <v>2794</v>
      </c>
    </row>
    <row r="213" spans="1:28" x14ac:dyDescent="0.3">
      <c r="A213" s="227">
        <v>201872</v>
      </c>
      <c r="B213" s="227" t="s">
        <v>1358</v>
      </c>
      <c r="C213" s="227" t="s">
        <v>138</v>
      </c>
      <c r="D213" s="227" t="s">
        <v>1895</v>
      </c>
      <c r="E213" s="227" t="s">
        <v>381</v>
      </c>
      <c r="F213" s="228">
        <v>25346</v>
      </c>
      <c r="G213" s="227" t="s">
        <v>360</v>
      </c>
      <c r="H213" s="227" t="s">
        <v>383</v>
      </c>
      <c r="I213" s="227" t="s">
        <v>61</v>
      </c>
      <c r="Q213" s="227">
        <v>2000</v>
      </c>
      <c r="T213" s="229"/>
      <c r="W213" s="227" t="s">
        <v>2610</v>
      </c>
      <c r="X213" s="227" t="s">
        <v>4264</v>
      </c>
    </row>
    <row r="214" spans="1:28" x14ac:dyDescent="0.3">
      <c r="A214" s="227">
        <v>200898</v>
      </c>
      <c r="B214" s="227" t="s">
        <v>1361</v>
      </c>
      <c r="C214" s="227" t="s">
        <v>106</v>
      </c>
      <c r="D214" s="227" t="s">
        <v>304</v>
      </c>
      <c r="E214" s="227" t="s">
        <v>382</v>
      </c>
      <c r="F214" s="228">
        <v>26634</v>
      </c>
      <c r="G214" s="227" t="s">
        <v>535</v>
      </c>
      <c r="H214" s="227" t="s">
        <v>383</v>
      </c>
      <c r="I214" s="227" t="s">
        <v>61</v>
      </c>
      <c r="J214" s="227" t="s">
        <v>361</v>
      </c>
      <c r="K214" s="227">
        <v>1990</v>
      </c>
      <c r="L214" s="227" t="s">
        <v>360</v>
      </c>
      <c r="T214" s="229"/>
      <c r="X214" s="227" t="s">
        <v>4264</v>
      </c>
      <c r="Y214" s="227" t="s">
        <v>2627</v>
      </c>
      <c r="Z214" s="227" t="s">
        <v>2628</v>
      </c>
      <c r="AA214" s="227" t="s">
        <v>2629</v>
      </c>
      <c r="AB214" s="227" t="s">
        <v>2630</v>
      </c>
    </row>
    <row r="215" spans="1:28" x14ac:dyDescent="0.3">
      <c r="A215" s="227">
        <v>208630</v>
      </c>
      <c r="B215" s="227" t="s">
        <v>1313</v>
      </c>
      <c r="C215" s="227" t="s">
        <v>409</v>
      </c>
      <c r="D215" s="227" t="s">
        <v>897</v>
      </c>
      <c r="E215" s="227" t="s">
        <v>382</v>
      </c>
      <c r="F215" s="228">
        <v>26730</v>
      </c>
      <c r="G215" s="227" t="s">
        <v>536</v>
      </c>
      <c r="H215" s="227" t="s">
        <v>383</v>
      </c>
      <c r="I215" s="227" t="s">
        <v>61</v>
      </c>
      <c r="Q215" s="227">
        <v>2000</v>
      </c>
      <c r="T215" s="229"/>
      <c r="V215" s="227" t="s">
        <v>633</v>
      </c>
      <c r="W215" s="227" t="s">
        <v>2610</v>
      </c>
      <c r="X215" s="227" t="s">
        <v>4264</v>
      </c>
    </row>
    <row r="216" spans="1:28" x14ac:dyDescent="0.3">
      <c r="A216" s="227">
        <v>202668</v>
      </c>
      <c r="B216" s="227" t="s">
        <v>1906</v>
      </c>
      <c r="C216" s="227" t="s">
        <v>65</v>
      </c>
      <c r="D216" s="227" t="s">
        <v>1907</v>
      </c>
      <c r="E216" s="227" t="s">
        <v>381</v>
      </c>
      <c r="F216" s="228">
        <v>27470</v>
      </c>
      <c r="G216" s="227" t="s">
        <v>777</v>
      </c>
      <c r="H216" s="227" t="s">
        <v>383</v>
      </c>
      <c r="I216" s="227" t="s">
        <v>61</v>
      </c>
      <c r="J216" s="227" t="s">
        <v>361</v>
      </c>
      <c r="K216" s="227">
        <v>1995</v>
      </c>
      <c r="L216" s="227" t="s">
        <v>360</v>
      </c>
      <c r="T216" s="229"/>
      <c r="X216" s="227" t="s">
        <v>4264</v>
      </c>
      <c r="Y216" s="227" t="s">
        <v>2680</v>
      </c>
      <c r="Z216" s="227" t="s">
        <v>2647</v>
      </c>
      <c r="AA216" s="227" t="s">
        <v>2681</v>
      </c>
      <c r="AB216" s="227" t="s">
        <v>2622</v>
      </c>
    </row>
    <row r="217" spans="1:28" x14ac:dyDescent="0.3">
      <c r="A217" s="227">
        <v>203459</v>
      </c>
      <c r="B217" s="227" t="s">
        <v>1236</v>
      </c>
      <c r="C217" s="227" t="s">
        <v>134</v>
      </c>
      <c r="D217" s="227" t="s">
        <v>285</v>
      </c>
      <c r="E217" s="227" t="s">
        <v>381</v>
      </c>
      <c r="F217" s="228">
        <v>27819</v>
      </c>
      <c r="G217" s="227" t="s">
        <v>362</v>
      </c>
      <c r="H217" s="227" t="s">
        <v>383</v>
      </c>
      <c r="I217" s="227" t="s">
        <v>61</v>
      </c>
      <c r="Q217" s="227">
        <v>2000</v>
      </c>
      <c r="T217" s="229"/>
      <c r="U217" s="227" t="s">
        <v>633</v>
      </c>
      <c r="V217" s="227" t="s">
        <v>633</v>
      </c>
      <c r="W217" s="227" t="s">
        <v>2610</v>
      </c>
      <c r="X217" s="227" t="s">
        <v>4264</v>
      </c>
    </row>
    <row r="218" spans="1:28" x14ac:dyDescent="0.3">
      <c r="A218" s="227">
        <v>210242</v>
      </c>
      <c r="B218" s="227" t="s">
        <v>1121</v>
      </c>
      <c r="C218" s="227" t="s">
        <v>68</v>
      </c>
      <c r="D218" s="227" t="s">
        <v>302</v>
      </c>
      <c r="E218" s="227" t="s">
        <v>382</v>
      </c>
      <c r="F218" s="228">
        <v>28627</v>
      </c>
      <c r="G218" s="227" t="s">
        <v>529</v>
      </c>
      <c r="H218" s="227" t="s">
        <v>383</v>
      </c>
      <c r="I218" s="227" t="s">
        <v>61</v>
      </c>
      <c r="Q218" s="227">
        <v>2000</v>
      </c>
      <c r="T218" s="229"/>
      <c r="U218" s="227" t="s">
        <v>633</v>
      </c>
      <c r="V218" s="227" t="s">
        <v>633</v>
      </c>
      <c r="W218" s="227" t="s">
        <v>2610</v>
      </c>
      <c r="X218" s="227" t="s">
        <v>4264</v>
      </c>
    </row>
    <row r="219" spans="1:28" x14ac:dyDescent="0.3">
      <c r="A219" s="227">
        <v>207804</v>
      </c>
      <c r="B219" s="227" t="s">
        <v>1686</v>
      </c>
      <c r="C219" s="227" t="s">
        <v>1687</v>
      </c>
      <c r="D219" s="227" t="s">
        <v>257</v>
      </c>
      <c r="E219" s="227" t="s">
        <v>382</v>
      </c>
      <c r="F219" s="228">
        <v>28885</v>
      </c>
      <c r="G219" s="227" t="s">
        <v>360</v>
      </c>
      <c r="H219" s="227" t="s">
        <v>383</v>
      </c>
      <c r="I219" s="227" t="s">
        <v>61</v>
      </c>
      <c r="J219" s="227" t="s">
        <v>384</v>
      </c>
      <c r="K219" s="227">
        <v>2005</v>
      </c>
      <c r="L219" s="227" t="s">
        <v>360</v>
      </c>
      <c r="T219" s="229"/>
      <c r="X219" s="227" t="s">
        <v>4264</v>
      </c>
      <c r="Y219" s="227" t="s">
        <v>2795</v>
      </c>
      <c r="Z219" s="227" t="s">
        <v>2796</v>
      </c>
      <c r="AA219" s="227" t="s">
        <v>2797</v>
      </c>
      <c r="AB219" s="227" t="s">
        <v>2622</v>
      </c>
    </row>
    <row r="220" spans="1:28" x14ac:dyDescent="0.3">
      <c r="A220" s="227">
        <v>207029</v>
      </c>
      <c r="B220" s="227" t="s">
        <v>1205</v>
      </c>
      <c r="C220" s="227" t="s">
        <v>193</v>
      </c>
      <c r="D220" s="227" t="s">
        <v>1206</v>
      </c>
      <c r="E220" s="227" t="s">
        <v>381</v>
      </c>
      <c r="F220" s="228">
        <v>28979</v>
      </c>
      <c r="G220" s="227" t="s">
        <v>368</v>
      </c>
      <c r="H220" s="227" t="s">
        <v>383</v>
      </c>
      <c r="I220" s="227" t="s">
        <v>61</v>
      </c>
      <c r="Q220" s="227">
        <v>2000</v>
      </c>
      <c r="T220" s="229"/>
      <c r="U220" s="227" t="s">
        <v>633</v>
      </c>
      <c r="V220" s="227" t="s">
        <v>633</v>
      </c>
      <c r="W220" s="227" t="s">
        <v>2610</v>
      </c>
      <c r="X220" s="227" t="s">
        <v>4264</v>
      </c>
    </row>
    <row r="221" spans="1:28" x14ac:dyDescent="0.3">
      <c r="A221" s="227">
        <v>207861</v>
      </c>
      <c r="B221" s="227" t="s">
        <v>2607</v>
      </c>
      <c r="C221" s="227" t="s">
        <v>446</v>
      </c>
      <c r="D221" s="227" t="s">
        <v>423</v>
      </c>
      <c r="E221" s="227" t="s">
        <v>382</v>
      </c>
      <c r="F221" s="228">
        <v>29018</v>
      </c>
      <c r="G221" s="227" t="s">
        <v>360</v>
      </c>
      <c r="H221" s="227" t="s">
        <v>383</v>
      </c>
      <c r="I221" s="227" t="s">
        <v>61</v>
      </c>
      <c r="J221" s="227" t="s">
        <v>384</v>
      </c>
      <c r="K221" s="227">
        <v>2003</v>
      </c>
      <c r="L221" s="227" t="s">
        <v>360</v>
      </c>
      <c r="T221" s="229"/>
      <c r="X221" s="227" t="s">
        <v>4264</v>
      </c>
      <c r="Y221" s="227" t="s">
        <v>2798</v>
      </c>
      <c r="Z221" s="227" t="s">
        <v>2799</v>
      </c>
      <c r="AA221" s="227" t="s">
        <v>2800</v>
      </c>
      <c r="AB221" s="227" t="s">
        <v>2801</v>
      </c>
    </row>
    <row r="222" spans="1:28" x14ac:dyDescent="0.3">
      <c r="A222" s="227">
        <v>209848</v>
      </c>
      <c r="B222" s="227" t="s">
        <v>1307</v>
      </c>
      <c r="C222" s="227" t="s">
        <v>68</v>
      </c>
      <c r="D222" s="227" t="s">
        <v>322</v>
      </c>
      <c r="E222" s="227" t="s">
        <v>382</v>
      </c>
      <c r="F222" s="228">
        <v>29037</v>
      </c>
      <c r="G222" s="227" t="s">
        <v>385</v>
      </c>
      <c r="H222" s="227" t="s">
        <v>388</v>
      </c>
      <c r="I222" s="227" t="s">
        <v>61</v>
      </c>
      <c r="J222" s="227" t="s">
        <v>384</v>
      </c>
      <c r="K222" s="227">
        <v>2010</v>
      </c>
      <c r="L222" s="227" t="s">
        <v>362</v>
      </c>
      <c r="T222" s="229"/>
      <c r="X222" s="227" t="s">
        <v>4264</v>
      </c>
      <c r="Y222" s="227" t="s">
        <v>2873</v>
      </c>
      <c r="Z222" s="227" t="s">
        <v>2677</v>
      </c>
      <c r="AA222" s="227" t="s">
        <v>2874</v>
      </c>
      <c r="AB222" s="227" t="s">
        <v>2875</v>
      </c>
    </row>
    <row r="223" spans="1:28" x14ac:dyDescent="0.3">
      <c r="A223" s="227">
        <v>204169</v>
      </c>
      <c r="B223" s="227" t="s">
        <v>1320</v>
      </c>
      <c r="C223" s="227" t="s">
        <v>1321</v>
      </c>
      <c r="D223" s="227" t="s">
        <v>1322</v>
      </c>
      <c r="E223" s="227" t="s">
        <v>382</v>
      </c>
      <c r="F223" s="228">
        <v>29339</v>
      </c>
      <c r="G223" s="227" t="s">
        <v>360</v>
      </c>
      <c r="H223" s="227" t="s">
        <v>383</v>
      </c>
      <c r="I223" s="227" t="s">
        <v>61</v>
      </c>
      <c r="Q223" s="227">
        <v>2000</v>
      </c>
      <c r="T223" s="229"/>
      <c r="V223" s="227" t="s">
        <v>633</v>
      </c>
      <c r="W223" s="227" t="s">
        <v>2610</v>
      </c>
      <c r="X223" s="227" t="s">
        <v>4264</v>
      </c>
    </row>
    <row r="224" spans="1:28" x14ac:dyDescent="0.3">
      <c r="A224" s="227">
        <v>201122</v>
      </c>
      <c r="B224" s="227" t="s">
        <v>1383</v>
      </c>
      <c r="C224" s="227" t="s">
        <v>208</v>
      </c>
      <c r="D224" s="227" t="s">
        <v>820</v>
      </c>
      <c r="E224" s="227" t="s">
        <v>381</v>
      </c>
      <c r="F224" s="228">
        <v>29564</v>
      </c>
      <c r="G224" s="227" t="s">
        <v>757</v>
      </c>
      <c r="H224" s="227" t="s">
        <v>383</v>
      </c>
      <c r="I224" s="227" t="s">
        <v>61</v>
      </c>
      <c r="J224" s="227" t="s">
        <v>384</v>
      </c>
      <c r="K224" s="227">
        <v>2002</v>
      </c>
      <c r="L224" s="227" t="s">
        <v>360</v>
      </c>
      <c r="T224" s="229"/>
      <c r="X224" s="227" t="s">
        <v>4264</v>
      </c>
      <c r="Y224" s="227" t="s">
        <v>2636</v>
      </c>
      <c r="Z224" s="227" t="s">
        <v>2637</v>
      </c>
      <c r="AA224" s="227" t="s">
        <v>2638</v>
      </c>
      <c r="AB224" s="227" t="s">
        <v>2639</v>
      </c>
    </row>
    <row r="225" spans="1:28" x14ac:dyDescent="0.3">
      <c r="A225" s="227">
        <v>204205</v>
      </c>
      <c r="B225" s="227" t="s">
        <v>1399</v>
      </c>
      <c r="C225" s="227" t="s">
        <v>92</v>
      </c>
      <c r="D225" s="227" t="s">
        <v>236</v>
      </c>
      <c r="E225" s="227" t="s">
        <v>382</v>
      </c>
      <c r="F225" s="228">
        <v>29732</v>
      </c>
      <c r="G225" s="227" t="s">
        <v>1400</v>
      </c>
      <c r="H225" s="227" t="s">
        <v>383</v>
      </c>
      <c r="I225" s="227" t="s">
        <v>61</v>
      </c>
      <c r="J225" s="227" t="s">
        <v>384</v>
      </c>
      <c r="K225" s="227">
        <v>2003</v>
      </c>
      <c r="L225" s="227" t="s">
        <v>375</v>
      </c>
      <c r="T225" s="229"/>
      <c r="X225" s="227" t="s">
        <v>4264</v>
      </c>
      <c r="Y225" s="227" t="s">
        <v>2720</v>
      </c>
      <c r="Z225" s="227" t="s">
        <v>2721</v>
      </c>
      <c r="AA225" s="227" t="s">
        <v>2722</v>
      </c>
      <c r="AB225" s="227" t="s">
        <v>2723</v>
      </c>
    </row>
    <row r="226" spans="1:28" x14ac:dyDescent="0.3">
      <c r="A226" s="227">
        <v>204691</v>
      </c>
      <c r="B226" s="227" t="s">
        <v>1094</v>
      </c>
      <c r="C226" s="227" t="s">
        <v>145</v>
      </c>
      <c r="D226" s="227" t="s">
        <v>1095</v>
      </c>
      <c r="E226" s="227" t="s">
        <v>382</v>
      </c>
      <c r="F226" s="228">
        <v>29869</v>
      </c>
      <c r="G226" s="227" t="s">
        <v>360</v>
      </c>
      <c r="H226" s="227" t="s">
        <v>383</v>
      </c>
      <c r="I226" s="227" t="s">
        <v>61</v>
      </c>
      <c r="Q226" s="227">
        <v>2000</v>
      </c>
      <c r="T226" s="229"/>
      <c r="U226" s="227" t="s">
        <v>633</v>
      </c>
      <c r="V226" s="227" t="s">
        <v>633</v>
      </c>
      <c r="W226" s="227" t="s">
        <v>2610</v>
      </c>
      <c r="X226" s="227" t="s">
        <v>4264</v>
      </c>
    </row>
    <row r="227" spans="1:28" x14ac:dyDescent="0.3">
      <c r="A227" s="227">
        <v>203397</v>
      </c>
      <c r="B227" s="227" t="s">
        <v>1409</v>
      </c>
      <c r="C227" s="227" t="s">
        <v>1410</v>
      </c>
      <c r="D227" s="227" t="s">
        <v>1915</v>
      </c>
      <c r="E227" s="227" t="s">
        <v>382</v>
      </c>
      <c r="F227" s="228">
        <v>29898</v>
      </c>
      <c r="G227" s="227" t="s">
        <v>757</v>
      </c>
      <c r="H227" s="227" t="s">
        <v>383</v>
      </c>
      <c r="I227" s="227" t="s">
        <v>61</v>
      </c>
      <c r="J227" s="227" t="s">
        <v>384</v>
      </c>
      <c r="K227" s="227">
        <v>2004</v>
      </c>
      <c r="L227" s="227" t="s">
        <v>360</v>
      </c>
      <c r="T227" s="229"/>
      <c r="X227" s="227" t="s">
        <v>4264</v>
      </c>
      <c r="Y227" s="227" t="s">
        <v>2701</v>
      </c>
      <c r="Z227" s="227" t="s">
        <v>2702</v>
      </c>
      <c r="AA227" s="227" t="s">
        <v>2703</v>
      </c>
      <c r="AB227" s="227" t="s">
        <v>2704</v>
      </c>
    </row>
    <row r="228" spans="1:28" x14ac:dyDescent="0.3">
      <c r="A228" s="227">
        <v>201516</v>
      </c>
      <c r="B228" s="227" t="s">
        <v>1215</v>
      </c>
      <c r="C228" s="227" t="s">
        <v>171</v>
      </c>
      <c r="D228" s="227" t="s">
        <v>237</v>
      </c>
      <c r="E228" s="227" t="s">
        <v>381</v>
      </c>
      <c r="F228" s="228">
        <v>29953</v>
      </c>
      <c r="G228" s="227" t="s">
        <v>360</v>
      </c>
      <c r="H228" s="227" t="s">
        <v>383</v>
      </c>
      <c r="I228" s="227" t="s">
        <v>61</v>
      </c>
      <c r="Q228" s="227">
        <v>2000</v>
      </c>
      <c r="T228" s="229"/>
      <c r="U228" s="227" t="s">
        <v>633</v>
      </c>
      <c r="V228" s="227" t="s">
        <v>633</v>
      </c>
      <c r="W228" s="227" t="s">
        <v>2610</v>
      </c>
      <c r="X228" s="227" t="s">
        <v>4264</v>
      </c>
    </row>
    <row r="229" spans="1:28" x14ac:dyDescent="0.3">
      <c r="A229" s="227">
        <v>203902</v>
      </c>
      <c r="B229" s="227" t="s">
        <v>1667</v>
      </c>
      <c r="C229" s="227" t="s">
        <v>92</v>
      </c>
      <c r="D229" s="227" t="s">
        <v>1920</v>
      </c>
      <c r="E229" s="227" t="s">
        <v>382</v>
      </c>
      <c r="F229" s="228">
        <v>29995</v>
      </c>
      <c r="G229" s="227" t="s">
        <v>1921</v>
      </c>
      <c r="H229" s="227" t="s">
        <v>383</v>
      </c>
      <c r="I229" s="227" t="s">
        <v>61</v>
      </c>
      <c r="J229" s="227" t="s">
        <v>384</v>
      </c>
      <c r="K229" s="227">
        <v>2012</v>
      </c>
      <c r="L229" s="227" t="s">
        <v>360</v>
      </c>
      <c r="T229" s="229"/>
      <c r="X229" s="227" t="s">
        <v>4264</v>
      </c>
      <c r="Y229" s="227" t="s">
        <v>2706</v>
      </c>
      <c r="Z229" s="227" t="s">
        <v>2707</v>
      </c>
      <c r="AA229" s="227" t="s">
        <v>2708</v>
      </c>
      <c r="AB229" s="227" t="s">
        <v>2709</v>
      </c>
    </row>
    <row r="230" spans="1:28" x14ac:dyDescent="0.3">
      <c r="A230" s="227">
        <v>200371</v>
      </c>
      <c r="B230" s="227" t="s">
        <v>1070</v>
      </c>
      <c r="C230" s="227" t="s">
        <v>755</v>
      </c>
      <c r="D230" s="227" t="s">
        <v>1880</v>
      </c>
      <c r="E230" s="227" t="s">
        <v>382</v>
      </c>
      <c r="F230" s="228">
        <v>30022</v>
      </c>
      <c r="G230" s="227" t="s">
        <v>360</v>
      </c>
      <c r="H230" s="227" t="s">
        <v>383</v>
      </c>
      <c r="I230" s="227" t="s">
        <v>61</v>
      </c>
      <c r="J230" s="227" t="s">
        <v>361</v>
      </c>
      <c r="K230" s="227">
        <v>2005</v>
      </c>
      <c r="L230" s="227" t="s">
        <v>360</v>
      </c>
      <c r="T230" s="229"/>
      <c r="X230" s="227" t="s">
        <v>4264</v>
      </c>
      <c r="Y230" s="227" t="s">
        <v>2619</v>
      </c>
      <c r="Z230" s="227" t="s">
        <v>2620</v>
      </c>
      <c r="AA230" s="227" t="s">
        <v>2621</v>
      </c>
      <c r="AB230" s="227" t="s">
        <v>2622</v>
      </c>
    </row>
    <row r="231" spans="1:28" x14ac:dyDescent="0.3">
      <c r="A231" s="227">
        <v>202298</v>
      </c>
      <c r="B231" s="227" t="s">
        <v>1348</v>
      </c>
      <c r="C231" s="227" t="s">
        <v>419</v>
      </c>
      <c r="D231" s="227" t="s">
        <v>256</v>
      </c>
      <c r="E231" s="227" t="s">
        <v>381</v>
      </c>
      <c r="F231" s="228">
        <v>30060</v>
      </c>
      <c r="G231" s="227" t="s">
        <v>360</v>
      </c>
      <c r="H231" s="227" t="s">
        <v>383</v>
      </c>
      <c r="I231" s="227" t="s">
        <v>61</v>
      </c>
      <c r="Q231" s="227">
        <v>2000</v>
      </c>
      <c r="T231" s="229"/>
      <c r="V231" s="227" t="s">
        <v>633</v>
      </c>
      <c r="W231" s="227" t="s">
        <v>2610</v>
      </c>
      <c r="X231" s="227" t="s">
        <v>4264</v>
      </c>
    </row>
    <row r="232" spans="1:28" x14ac:dyDescent="0.3">
      <c r="A232" s="227">
        <v>202266</v>
      </c>
      <c r="B232" s="227" t="s">
        <v>1603</v>
      </c>
      <c r="C232" s="227" t="s">
        <v>184</v>
      </c>
      <c r="D232" s="227" t="s">
        <v>834</v>
      </c>
      <c r="E232" s="227" t="s">
        <v>382</v>
      </c>
      <c r="F232" s="228">
        <v>30117</v>
      </c>
      <c r="G232" s="227" t="s">
        <v>757</v>
      </c>
      <c r="H232" s="227" t="s">
        <v>383</v>
      </c>
      <c r="I232" s="227" t="s">
        <v>61</v>
      </c>
      <c r="T232" s="229"/>
      <c r="X232" s="227" t="s">
        <v>4264</v>
      </c>
    </row>
    <row r="233" spans="1:28" x14ac:dyDescent="0.3">
      <c r="A233" s="227">
        <v>204772</v>
      </c>
      <c r="B233" s="227" t="s">
        <v>1200</v>
      </c>
      <c r="C233" s="227" t="s">
        <v>147</v>
      </c>
      <c r="D233" s="227" t="s">
        <v>292</v>
      </c>
      <c r="E233" s="227" t="s">
        <v>381</v>
      </c>
      <c r="F233" s="228">
        <v>30137</v>
      </c>
      <c r="G233" s="227" t="s">
        <v>369</v>
      </c>
      <c r="H233" s="227" t="s">
        <v>383</v>
      </c>
      <c r="I233" s="227" t="s">
        <v>61</v>
      </c>
      <c r="Q233" s="227">
        <v>2000</v>
      </c>
      <c r="T233" s="229"/>
      <c r="U233" s="227" t="s">
        <v>633</v>
      </c>
      <c r="V233" s="227" t="s">
        <v>633</v>
      </c>
      <c r="W233" s="227" t="s">
        <v>2610</v>
      </c>
      <c r="X233" s="227" t="s">
        <v>4264</v>
      </c>
    </row>
    <row r="234" spans="1:28" x14ac:dyDescent="0.3">
      <c r="A234" s="227">
        <v>204730</v>
      </c>
      <c r="B234" s="227" t="s">
        <v>1484</v>
      </c>
      <c r="C234" s="227" t="s">
        <v>106</v>
      </c>
      <c r="D234" s="227" t="s">
        <v>798</v>
      </c>
      <c r="E234" s="227" t="s">
        <v>382</v>
      </c>
      <c r="F234" s="228">
        <v>30377</v>
      </c>
      <c r="G234" s="227" t="s">
        <v>1930</v>
      </c>
      <c r="H234" s="227" t="s">
        <v>383</v>
      </c>
      <c r="I234" s="227" t="s">
        <v>61</v>
      </c>
      <c r="J234" s="227" t="s">
        <v>384</v>
      </c>
      <c r="K234" s="227">
        <v>2012</v>
      </c>
      <c r="L234" s="227" t="s">
        <v>378</v>
      </c>
      <c r="T234" s="229"/>
      <c r="X234" s="227" t="s">
        <v>4264</v>
      </c>
      <c r="Y234" s="227" t="s">
        <v>2738</v>
      </c>
      <c r="Z234" s="227" t="s">
        <v>2739</v>
      </c>
      <c r="AA234" s="227" t="s">
        <v>2740</v>
      </c>
      <c r="AB234" s="227" t="s">
        <v>2671</v>
      </c>
    </row>
    <row r="235" spans="1:28" x14ac:dyDescent="0.3">
      <c r="A235" s="227">
        <v>206371</v>
      </c>
      <c r="B235" s="227" t="s">
        <v>1750</v>
      </c>
      <c r="C235" s="227" t="s">
        <v>117</v>
      </c>
      <c r="D235" s="227" t="s">
        <v>1945</v>
      </c>
      <c r="E235" s="227" t="s">
        <v>381</v>
      </c>
      <c r="F235" s="228">
        <v>30452</v>
      </c>
      <c r="G235" s="227" t="s">
        <v>766</v>
      </c>
      <c r="H235" s="227" t="s">
        <v>383</v>
      </c>
      <c r="I235" s="227" t="s">
        <v>61</v>
      </c>
      <c r="T235" s="229"/>
      <c r="X235" s="227" t="s">
        <v>4264</v>
      </c>
    </row>
    <row r="236" spans="1:28" x14ac:dyDescent="0.3">
      <c r="A236" s="227">
        <v>209223</v>
      </c>
      <c r="B236" s="227" t="s">
        <v>1138</v>
      </c>
      <c r="C236" s="227" t="s">
        <v>117</v>
      </c>
      <c r="D236" s="227" t="s">
        <v>263</v>
      </c>
      <c r="E236" s="227" t="s">
        <v>382</v>
      </c>
      <c r="F236" s="228">
        <v>30482</v>
      </c>
      <c r="G236" s="227" t="s">
        <v>360</v>
      </c>
      <c r="H236" s="227" t="s">
        <v>383</v>
      </c>
      <c r="I236" s="227" t="s">
        <v>61</v>
      </c>
      <c r="Q236" s="227">
        <v>2000</v>
      </c>
      <c r="T236" s="229"/>
      <c r="U236" s="227" t="s">
        <v>633</v>
      </c>
      <c r="V236" s="227" t="s">
        <v>633</v>
      </c>
      <c r="W236" s="227" t="s">
        <v>2610</v>
      </c>
      <c r="X236" s="227" t="s">
        <v>4264</v>
      </c>
    </row>
    <row r="237" spans="1:28" x14ac:dyDescent="0.3">
      <c r="A237" s="227">
        <v>202012</v>
      </c>
      <c r="B237" s="227" t="s">
        <v>1189</v>
      </c>
      <c r="C237" s="227" t="s">
        <v>197</v>
      </c>
      <c r="D237" s="227" t="s">
        <v>1190</v>
      </c>
      <c r="E237" s="227" t="s">
        <v>381</v>
      </c>
      <c r="F237" s="228">
        <v>30571</v>
      </c>
      <c r="G237" s="227" t="s">
        <v>1191</v>
      </c>
      <c r="H237" s="227" t="s">
        <v>383</v>
      </c>
      <c r="I237" s="227" t="s">
        <v>61</v>
      </c>
      <c r="Q237" s="227">
        <v>2000</v>
      </c>
      <c r="T237" s="229"/>
      <c r="U237" s="227" t="s">
        <v>633</v>
      </c>
      <c r="V237" s="227" t="s">
        <v>633</v>
      </c>
      <c r="W237" s="227" t="s">
        <v>2610</v>
      </c>
      <c r="X237" s="227" t="s">
        <v>4264</v>
      </c>
    </row>
    <row r="238" spans="1:28" x14ac:dyDescent="0.3">
      <c r="A238" s="227">
        <v>208315</v>
      </c>
      <c r="B238" s="227" t="s">
        <v>1139</v>
      </c>
      <c r="C238" s="227" t="s">
        <v>194</v>
      </c>
      <c r="D238" s="227" t="s">
        <v>872</v>
      </c>
      <c r="E238" s="227" t="s">
        <v>382</v>
      </c>
      <c r="F238" s="228">
        <v>30769</v>
      </c>
      <c r="G238" s="227" t="s">
        <v>360</v>
      </c>
      <c r="H238" s="227" t="s">
        <v>383</v>
      </c>
      <c r="I238" s="227" t="s">
        <v>61</v>
      </c>
      <c r="Q238" s="227">
        <v>2000</v>
      </c>
      <c r="T238" s="229"/>
      <c r="U238" s="227" t="s">
        <v>633</v>
      </c>
      <c r="V238" s="227" t="s">
        <v>633</v>
      </c>
      <c r="W238" s="227" t="s">
        <v>2610</v>
      </c>
      <c r="X238" s="227" t="s">
        <v>4264</v>
      </c>
    </row>
    <row r="239" spans="1:28" x14ac:dyDescent="0.3">
      <c r="A239" s="227">
        <v>201893</v>
      </c>
      <c r="B239" s="227" t="s">
        <v>1739</v>
      </c>
      <c r="C239" s="227" t="s">
        <v>511</v>
      </c>
      <c r="D239" s="227" t="s">
        <v>1896</v>
      </c>
      <c r="E239" s="227" t="s">
        <v>382</v>
      </c>
      <c r="F239" s="228">
        <v>30803</v>
      </c>
      <c r="G239" s="227" t="s">
        <v>757</v>
      </c>
      <c r="H239" s="227" t="s">
        <v>383</v>
      </c>
      <c r="I239" s="227" t="s">
        <v>61</v>
      </c>
      <c r="Q239" s="227">
        <v>2000</v>
      </c>
      <c r="T239" s="229"/>
      <c r="W239" s="227" t="s">
        <v>2610</v>
      </c>
      <c r="X239" s="227" t="s">
        <v>4264</v>
      </c>
    </row>
    <row r="240" spans="1:28" x14ac:dyDescent="0.3">
      <c r="A240" s="227">
        <v>205705</v>
      </c>
      <c r="B240" s="227" t="s">
        <v>1218</v>
      </c>
      <c r="C240" s="227" t="s">
        <v>206</v>
      </c>
      <c r="D240" s="227" t="s">
        <v>254</v>
      </c>
      <c r="E240" s="227" t="s">
        <v>381</v>
      </c>
      <c r="F240" s="228">
        <v>30917</v>
      </c>
      <c r="G240" s="227" t="s">
        <v>360</v>
      </c>
      <c r="H240" s="227" t="s">
        <v>383</v>
      </c>
      <c r="I240" s="227" t="s">
        <v>61</v>
      </c>
      <c r="Q240" s="227">
        <v>2000</v>
      </c>
      <c r="T240" s="229"/>
      <c r="U240" s="227" t="s">
        <v>633</v>
      </c>
      <c r="V240" s="227" t="s">
        <v>633</v>
      </c>
      <c r="W240" s="227" t="s">
        <v>2610</v>
      </c>
      <c r="X240" s="227" t="s">
        <v>4264</v>
      </c>
    </row>
    <row r="241" spans="1:28" x14ac:dyDescent="0.3">
      <c r="A241" s="227">
        <v>200958</v>
      </c>
      <c r="B241" s="227" t="s">
        <v>1219</v>
      </c>
      <c r="C241" s="227" t="s">
        <v>1220</v>
      </c>
      <c r="D241" s="227" t="s">
        <v>307</v>
      </c>
      <c r="E241" s="227" t="s">
        <v>381</v>
      </c>
      <c r="F241" s="228">
        <v>31048</v>
      </c>
      <c r="G241" s="227" t="s">
        <v>360</v>
      </c>
      <c r="H241" s="227" t="s">
        <v>383</v>
      </c>
      <c r="I241" s="227" t="s">
        <v>61</v>
      </c>
      <c r="Q241" s="227">
        <v>2000</v>
      </c>
      <c r="T241" s="229"/>
      <c r="U241" s="227" t="s">
        <v>633</v>
      </c>
      <c r="V241" s="227" t="s">
        <v>633</v>
      </c>
      <c r="W241" s="227" t="s">
        <v>2610</v>
      </c>
      <c r="X241" s="227" t="s">
        <v>4264</v>
      </c>
    </row>
    <row r="242" spans="1:28" x14ac:dyDescent="0.3">
      <c r="A242" s="227">
        <v>201902</v>
      </c>
      <c r="B242" s="227" t="s">
        <v>1727</v>
      </c>
      <c r="C242" s="227" t="s">
        <v>161</v>
      </c>
      <c r="D242" s="227" t="s">
        <v>760</v>
      </c>
      <c r="E242" s="227" t="s">
        <v>381</v>
      </c>
      <c r="F242" s="228">
        <v>31048</v>
      </c>
      <c r="G242" s="227" t="s">
        <v>360</v>
      </c>
      <c r="H242" s="227" t="s">
        <v>383</v>
      </c>
      <c r="I242" s="227" t="s">
        <v>61</v>
      </c>
      <c r="Q242" s="227">
        <v>2000</v>
      </c>
      <c r="T242" s="229"/>
      <c r="W242" s="227" t="s">
        <v>2610</v>
      </c>
      <c r="X242" s="227" t="s">
        <v>4264</v>
      </c>
    </row>
    <row r="243" spans="1:28" x14ac:dyDescent="0.3">
      <c r="A243" s="227">
        <v>204179</v>
      </c>
      <c r="B243" s="227" t="s">
        <v>1328</v>
      </c>
      <c r="C243" s="227" t="s">
        <v>126</v>
      </c>
      <c r="D243" s="227" t="s">
        <v>283</v>
      </c>
      <c r="E243" s="227" t="s">
        <v>382</v>
      </c>
      <c r="F243" s="228">
        <v>31048</v>
      </c>
      <c r="G243" s="227" t="s">
        <v>360</v>
      </c>
      <c r="H243" s="227" t="s">
        <v>383</v>
      </c>
      <c r="I243" s="227" t="s">
        <v>61</v>
      </c>
      <c r="Q243" s="227">
        <v>2000</v>
      </c>
      <c r="T243" s="229"/>
      <c r="V243" s="227" t="s">
        <v>633</v>
      </c>
      <c r="W243" s="227" t="s">
        <v>2610</v>
      </c>
      <c r="X243" s="227" t="s">
        <v>4264</v>
      </c>
    </row>
    <row r="244" spans="1:28" x14ac:dyDescent="0.3">
      <c r="A244" s="227">
        <v>203263</v>
      </c>
      <c r="B244" s="227" t="s">
        <v>1536</v>
      </c>
      <c r="C244" s="227" t="s">
        <v>106</v>
      </c>
      <c r="D244" s="227" t="s">
        <v>1046</v>
      </c>
      <c r="E244" s="227" t="s">
        <v>382</v>
      </c>
      <c r="F244" s="228">
        <v>31154</v>
      </c>
      <c r="G244" s="227" t="s">
        <v>360</v>
      </c>
      <c r="H244" s="227" t="s">
        <v>383</v>
      </c>
      <c r="I244" s="227" t="s">
        <v>61</v>
      </c>
      <c r="J244" s="227" t="s">
        <v>384</v>
      </c>
      <c r="K244" s="227">
        <v>2005</v>
      </c>
      <c r="L244" s="227" t="s">
        <v>368</v>
      </c>
      <c r="T244" s="229"/>
      <c r="X244" s="227" t="s">
        <v>4264</v>
      </c>
      <c r="Y244" s="227" t="s">
        <v>2692</v>
      </c>
      <c r="Z244" s="227" t="s">
        <v>2628</v>
      </c>
      <c r="AA244" s="227" t="s">
        <v>2693</v>
      </c>
      <c r="AB244" s="227" t="s">
        <v>2630</v>
      </c>
    </row>
    <row r="245" spans="1:28" x14ac:dyDescent="0.3">
      <c r="A245" s="227">
        <v>206572</v>
      </c>
      <c r="B245" s="227" t="s">
        <v>1948</v>
      </c>
      <c r="C245" s="227" t="s">
        <v>107</v>
      </c>
      <c r="D245" s="227" t="s">
        <v>1949</v>
      </c>
      <c r="E245" s="227" t="s">
        <v>381</v>
      </c>
      <c r="F245" s="228">
        <v>31188</v>
      </c>
      <c r="G245" s="227" t="s">
        <v>554</v>
      </c>
      <c r="H245" s="227" t="s">
        <v>383</v>
      </c>
      <c r="I245" s="227" t="s">
        <v>61</v>
      </c>
      <c r="Q245" s="227">
        <v>2000</v>
      </c>
      <c r="T245" s="229"/>
      <c r="W245" s="227" t="s">
        <v>2610</v>
      </c>
      <c r="X245" s="227" t="s">
        <v>4264</v>
      </c>
    </row>
    <row r="246" spans="1:28" x14ac:dyDescent="0.3">
      <c r="A246" s="227">
        <v>202683</v>
      </c>
      <c r="B246" s="227" t="s">
        <v>1230</v>
      </c>
      <c r="C246" s="227" t="s">
        <v>80</v>
      </c>
      <c r="D246" s="227" t="s">
        <v>1231</v>
      </c>
      <c r="E246" s="227" t="s">
        <v>381</v>
      </c>
      <c r="F246" s="228">
        <v>31229</v>
      </c>
      <c r="G246" s="227" t="s">
        <v>385</v>
      </c>
      <c r="H246" s="227" t="s">
        <v>383</v>
      </c>
      <c r="I246" s="227" t="s">
        <v>61</v>
      </c>
      <c r="Q246" s="227">
        <v>2000</v>
      </c>
      <c r="T246" s="229"/>
      <c r="U246" s="227" t="s">
        <v>633</v>
      </c>
      <c r="V246" s="227" t="s">
        <v>633</v>
      </c>
      <c r="W246" s="227" t="s">
        <v>2610</v>
      </c>
      <c r="X246" s="227" t="s">
        <v>4264</v>
      </c>
    </row>
    <row r="247" spans="1:28" x14ac:dyDescent="0.3">
      <c r="A247" s="227">
        <v>204049</v>
      </c>
      <c r="B247" s="227" t="s">
        <v>1105</v>
      </c>
      <c r="C247" s="227" t="s">
        <v>84</v>
      </c>
      <c r="D247" s="227" t="s">
        <v>1106</v>
      </c>
      <c r="E247" s="227" t="s">
        <v>382</v>
      </c>
      <c r="F247" s="228">
        <v>31257</v>
      </c>
      <c r="G247" s="227" t="s">
        <v>548</v>
      </c>
      <c r="H247" s="227" t="s">
        <v>383</v>
      </c>
      <c r="I247" s="227" t="s">
        <v>61</v>
      </c>
      <c r="Q247" s="227">
        <v>2000</v>
      </c>
      <c r="T247" s="229"/>
      <c r="U247" s="227" t="s">
        <v>633</v>
      </c>
      <c r="V247" s="227" t="s">
        <v>633</v>
      </c>
      <c r="W247" s="227" t="s">
        <v>2610</v>
      </c>
      <c r="X247" s="227" t="s">
        <v>4264</v>
      </c>
    </row>
    <row r="248" spans="1:28" x14ac:dyDescent="0.3">
      <c r="A248" s="227">
        <v>206128</v>
      </c>
      <c r="B248" s="227" t="s">
        <v>1943</v>
      </c>
      <c r="C248" s="227" t="s">
        <v>79</v>
      </c>
      <c r="D248" s="227" t="s">
        <v>342</v>
      </c>
      <c r="E248" s="227" t="s">
        <v>381</v>
      </c>
      <c r="F248" s="228">
        <v>31286</v>
      </c>
      <c r="G248" s="227" t="s">
        <v>379</v>
      </c>
      <c r="H248" s="227" t="s">
        <v>383</v>
      </c>
      <c r="I248" s="227" t="s">
        <v>61</v>
      </c>
      <c r="J248" s="227" t="s">
        <v>384</v>
      </c>
      <c r="K248" s="227">
        <v>2001</v>
      </c>
      <c r="L248" s="227" t="s">
        <v>360</v>
      </c>
      <c r="T248" s="229"/>
      <c r="X248" s="227" t="s">
        <v>4264</v>
      </c>
      <c r="Y248" s="227" t="s">
        <v>2777</v>
      </c>
      <c r="Z248" s="227" t="s">
        <v>2778</v>
      </c>
      <c r="AA248" s="227" t="s">
        <v>2779</v>
      </c>
      <c r="AB248" s="227" t="s">
        <v>2622</v>
      </c>
    </row>
    <row r="249" spans="1:28" x14ac:dyDescent="0.3">
      <c r="A249" s="227">
        <v>205613</v>
      </c>
      <c r="B249" s="227" t="s">
        <v>1394</v>
      </c>
      <c r="C249" s="227" t="s">
        <v>71</v>
      </c>
      <c r="D249" s="227" t="s">
        <v>862</v>
      </c>
      <c r="E249" s="227" t="s">
        <v>381</v>
      </c>
      <c r="F249" s="228">
        <v>31291</v>
      </c>
      <c r="G249" s="227" t="s">
        <v>1938</v>
      </c>
      <c r="H249" s="227" t="s">
        <v>383</v>
      </c>
      <c r="I249" s="227" t="s">
        <v>61</v>
      </c>
      <c r="J249" s="227" t="s">
        <v>384</v>
      </c>
      <c r="K249" s="227">
        <v>2004</v>
      </c>
      <c r="L249" s="227" t="s">
        <v>360</v>
      </c>
      <c r="T249" s="229"/>
      <c r="X249" s="227" t="s">
        <v>4264</v>
      </c>
      <c r="Y249" s="227" t="s">
        <v>2766</v>
      </c>
      <c r="Z249" s="227" t="s">
        <v>2767</v>
      </c>
      <c r="AA249" s="227" t="s">
        <v>2768</v>
      </c>
      <c r="AB249" s="227" t="s">
        <v>2769</v>
      </c>
    </row>
    <row r="250" spans="1:28" x14ac:dyDescent="0.3">
      <c r="A250" s="227">
        <v>202208</v>
      </c>
      <c r="B250" s="227" t="s">
        <v>885</v>
      </c>
      <c r="C250" s="227" t="s">
        <v>131</v>
      </c>
      <c r="D250" s="227" t="s">
        <v>286</v>
      </c>
      <c r="E250" s="227" t="s">
        <v>382</v>
      </c>
      <c r="F250" s="228">
        <v>31346</v>
      </c>
      <c r="G250" s="227" t="s">
        <v>541</v>
      </c>
      <c r="H250" s="227" t="s">
        <v>383</v>
      </c>
      <c r="I250" s="227" t="s">
        <v>61</v>
      </c>
      <c r="Q250" s="227">
        <v>2000</v>
      </c>
      <c r="T250" s="229"/>
      <c r="V250" s="227" t="s">
        <v>633</v>
      </c>
      <c r="W250" s="227" t="s">
        <v>2610</v>
      </c>
      <c r="X250" s="227" t="s">
        <v>4264</v>
      </c>
    </row>
    <row r="251" spans="1:28" x14ac:dyDescent="0.3">
      <c r="A251" s="227">
        <v>202630</v>
      </c>
      <c r="B251" s="227" t="s">
        <v>1192</v>
      </c>
      <c r="C251" s="227" t="s">
        <v>784</v>
      </c>
      <c r="D251" s="227" t="s">
        <v>259</v>
      </c>
      <c r="E251" s="227" t="s">
        <v>381</v>
      </c>
      <c r="F251" s="228">
        <v>31413</v>
      </c>
      <c r="G251" s="227" t="s">
        <v>367</v>
      </c>
      <c r="H251" s="227" t="s">
        <v>383</v>
      </c>
      <c r="I251" s="227" t="s">
        <v>61</v>
      </c>
      <c r="J251" s="227" t="s">
        <v>361</v>
      </c>
      <c r="K251" s="227">
        <v>2003</v>
      </c>
      <c r="L251" s="227" t="s">
        <v>367</v>
      </c>
      <c r="T251" s="229"/>
      <c r="X251" s="227" t="s">
        <v>4264</v>
      </c>
      <c r="Y251" s="227" t="s">
        <v>2673</v>
      </c>
      <c r="Z251" s="227" t="s">
        <v>2674</v>
      </c>
      <c r="AA251" s="227" t="s">
        <v>2675</v>
      </c>
      <c r="AB251" s="227" t="s">
        <v>2676</v>
      </c>
    </row>
    <row r="252" spans="1:28" x14ac:dyDescent="0.3">
      <c r="A252" s="227">
        <v>207400</v>
      </c>
      <c r="B252" s="227" t="s">
        <v>1740</v>
      </c>
      <c r="C252" s="227" t="s">
        <v>89</v>
      </c>
      <c r="D252" s="227" t="s">
        <v>315</v>
      </c>
      <c r="E252" s="227" t="s">
        <v>381</v>
      </c>
      <c r="F252" s="228">
        <v>31413</v>
      </c>
      <c r="G252" s="227" t="s">
        <v>360</v>
      </c>
      <c r="H252" s="227" t="s">
        <v>383</v>
      </c>
      <c r="I252" s="227" t="s">
        <v>61</v>
      </c>
      <c r="Q252" s="227">
        <v>2000</v>
      </c>
      <c r="T252" s="229"/>
      <c r="W252" s="227" t="s">
        <v>2610</v>
      </c>
      <c r="X252" s="227" t="s">
        <v>4264</v>
      </c>
    </row>
    <row r="253" spans="1:28" x14ac:dyDescent="0.3">
      <c r="A253" s="227">
        <v>208579</v>
      </c>
      <c r="B253" s="227" t="s">
        <v>1241</v>
      </c>
      <c r="C253" s="227" t="s">
        <v>65</v>
      </c>
      <c r="D253" s="227" t="s">
        <v>267</v>
      </c>
      <c r="E253" s="227" t="s">
        <v>381</v>
      </c>
      <c r="F253" s="228">
        <v>31415</v>
      </c>
      <c r="G253" s="227" t="s">
        <v>883</v>
      </c>
      <c r="H253" s="227" t="s">
        <v>383</v>
      </c>
      <c r="I253" s="227" t="s">
        <v>61</v>
      </c>
      <c r="Q253" s="227">
        <v>2000</v>
      </c>
      <c r="T253" s="229"/>
      <c r="U253" s="227" t="s">
        <v>633</v>
      </c>
      <c r="V253" s="227" t="s">
        <v>633</v>
      </c>
      <c r="W253" s="227" t="s">
        <v>2610</v>
      </c>
      <c r="X253" s="227" t="s">
        <v>4264</v>
      </c>
    </row>
    <row r="254" spans="1:28" x14ac:dyDescent="0.3">
      <c r="A254" s="227">
        <v>200997</v>
      </c>
      <c r="B254" s="227" t="s">
        <v>1242</v>
      </c>
      <c r="C254" s="227" t="s">
        <v>68</v>
      </c>
      <c r="D254" s="227" t="s">
        <v>272</v>
      </c>
      <c r="E254" s="227" t="s">
        <v>381</v>
      </c>
      <c r="F254" s="228">
        <v>31466</v>
      </c>
      <c r="G254" s="227" t="s">
        <v>360</v>
      </c>
      <c r="H254" s="227" t="s">
        <v>383</v>
      </c>
      <c r="I254" s="227" t="s">
        <v>61</v>
      </c>
      <c r="Q254" s="227">
        <v>2000</v>
      </c>
      <c r="T254" s="229"/>
      <c r="U254" s="227" t="s">
        <v>633</v>
      </c>
      <c r="V254" s="227" t="s">
        <v>633</v>
      </c>
      <c r="W254" s="227" t="s">
        <v>2610</v>
      </c>
      <c r="X254" s="227" t="s">
        <v>4264</v>
      </c>
    </row>
    <row r="255" spans="1:28" x14ac:dyDescent="0.3">
      <c r="A255" s="227">
        <v>208164</v>
      </c>
      <c r="B255" s="227" t="s">
        <v>1093</v>
      </c>
      <c r="C255" s="227" t="s">
        <v>103</v>
      </c>
      <c r="D255" s="227" t="s">
        <v>257</v>
      </c>
      <c r="E255" s="227" t="s">
        <v>382</v>
      </c>
      <c r="F255" s="228">
        <v>31660</v>
      </c>
      <c r="G255" s="227" t="s">
        <v>886</v>
      </c>
      <c r="H255" s="227" t="s">
        <v>383</v>
      </c>
      <c r="I255" s="227" t="s">
        <v>61</v>
      </c>
      <c r="Q255" s="227">
        <v>2000</v>
      </c>
      <c r="T255" s="229"/>
      <c r="U255" s="227" t="s">
        <v>633</v>
      </c>
      <c r="V255" s="227" t="s">
        <v>633</v>
      </c>
      <c r="W255" s="227" t="s">
        <v>2610</v>
      </c>
      <c r="X255" s="227" t="s">
        <v>4264</v>
      </c>
    </row>
    <row r="256" spans="1:28" x14ac:dyDescent="0.3">
      <c r="A256" s="227">
        <v>206908</v>
      </c>
      <c r="B256" s="227" t="s">
        <v>1238</v>
      </c>
      <c r="C256" s="227" t="s">
        <v>68</v>
      </c>
      <c r="D256" s="227" t="s">
        <v>274</v>
      </c>
      <c r="E256" s="227" t="s">
        <v>381</v>
      </c>
      <c r="F256" s="228">
        <v>31663</v>
      </c>
      <c r="G256" s="227" t="s">
        <v>556</v>
      </c>
      <c r="H256" s="227" t="s">
        <v>383</v>
      </c>
      <c r="I256" s="227" t="s">
        <v>61</v>
      </c>
      <c r="J256" s="227" t="s">
        <v>384</v>
      </c>
      <c r="K256" s="227">
        <v>2005</v>
      </c>
      <c r="L256" s="227" t="s">
        <v>362</v>
      </c>
      <c r="T256" s="229"/>
      <c r="X256" s="227" t="s">
        <v>4264</v>
      </c>
      <c r="Y256" s="227" t="s">
        <v>2786</v>
      </c>
      <c r="Z256" s="227" t="s">
        <v>2787</v>
      </c>
      <c r="AA256" s="227" t="s">
        <v>2718</v>
      </c>
      <c r="AB256" s="227" t="s">
        <v>2788</v>
      </c>
    </row>
    <row r="257" spans="1:28" x14ac:dyDescent="0.3">
      <c r="A257" s="227">
        <v>208178</v>
      </c>
      <c r="B257" s="227" t="s">
        <v>1329</v>
      </c>
      <c r="C257" s="227" t="s">
        <v>120</v>
      </c>
      <c r="D257" s="227" t="s">
        <v>1330</v>
      </c>
      <c r="E257" s="227" t="s">
        <v>382</v>
      </c>
      <c r="F257" s="228">
        <v>31668</v>
      </c>
      <c r="G257" s="227" t="s">
        <v>360</v>
      </c>
      <c r="H257" s="227" t="s">
        <v>383</v>
      </c>
      <c r="I257" s="227" t="s">
        <v>61</v>
      </c>
      <c r="Q257" s="227">
        <v>2000</v>
      </c>
      <c r="T257" s="229"/>
      <c r="V257" s="227" t="s">
        <v>633</v>
      </c>
      <c r="W257" s="227" t="s">
        <v>2610</v>
      </c>
      <c r="X257" s="227" t="s">
        <v>4264</v>
      </c>
    </row>
    <row r="258" spans="1:28" x14ac:dyDescent="0.3">
      <c r="A258" s="227">
        <v>205743</v>
      </c>
      <c r="B258" s="227" t="s">
        <v>1193</v>
      </c>
      <c r="C258" s="227" t="s">
        <v>1194</v>
      </c>
      <c r="D258" s="227" t="s">
        <v>1195</v>
      </c>
      <c r="E258" s="227" t="s">
        <v>381</v>
      </c>
      <c r="F258" s="228">
        <v>31781</v>
      </c>
      <c r="G258" s="227" t="s">
        <v>552</v>
      </c>
      <c r="H258" s="227" t="s">
        <v>383</v>
      </c>
      <c r="I258" s="227" t="s">
        <v>61</v>
      </c>
      <c r="Q258" s="227">
        <v>2000</v>
      </c>
      <c r="T258" s="229"/>
      <c r="U258" s="227" t="s">
        <v>633</v>
      </c>
      <c r="V258" s="227" t="s">
        <v>633</v>
      </c>
      <c r="W258" s="227" t="s">
        <v>2610</v>
      </c>
      <c r="X258" s="227" t="s">
        <v>4264</v>
      </c>
    </row>
    <row r="259" spans="1:28" x14ac:dyDescent="0.3">
      <c r="A259" s="227">
        <v>208612</v>
      </c>
      <c r="B259" s="227" t="s">
        <v>1428</v>
      </c>
      <c r="C259" s="227" t="s">
        <v>139</v>
      </c>
      <c r="D259" s="227" t="s">
        <v>235</v>
      </c>
      <c r="E259" s="227" t="s">
        <v>382</v>
      </c>
      <c r="F259" s="228">
        <v>31785</v>
      </c>
      <c r="G259" s="227" t="s">
        <v>360</v>
      </c>
      <c r="H259" s="227" t="s">
        <v>383</v>
      </c>
      <c r="I259" s="227" t="s">
        <v>61</v>
      </c>
      <c r="Q259" s="227">
        <v>2000</v>
      </c>
      <c r="T259" s="229"/>
      <c r="W259" s="227" t="s">
        <v>2610</v>
      </c>
      <c r="X259" s="227" t="s">
        <v>4264</v>
      </c>
    </row>
    <row r="260" spans="1:28" x14ac:dyDescent="0.3">
      <c r="A260" s="227">
        <v>207652</v>
      </c>
      <c r="B260" s="227" t="s">
        <v>1120</v>
      </c>
      <c r="C260" s="227" t="s">
        <v>66</v>
      </c>
      <c r="D260" s="227" t="s">
        <v>262</v>
      </c>
      <c r="E260" s="227" t="s">
        <v>382</v>
      </c>
      <c r="F260" s="228">
        <v>31788</v>
      </c>
      <c r="G260" s="227" t="s">
        <v>386</v>
      </c>
      <c r="H260" s="227" t="s">
        <v>383</v>
      </c>
      <c r="I260" s="227" t="s">
        <v>61</v>
      </c>
      <c r="Q260" s="227">
        <v>2000</v>
      </c>
      <c r="T260" s="229"/>
      <c r="U260" s="227" t="s">
        <v>633</v>
      </c>
      <c r="V260" s="227" t="s">
        <v>633</v>
      </c>
      <c r="W260" s="227" t="s">
        <v>2610</v>
      </c>
      <c r="X260" s="227" t="s">
        <v>4264</v>
      </c>
    </row>
    <row r="261" spans="1:28" x14ac:dyDescent="0.3">
      <c r="A261" s="227">
        <v>208322</v>
      </c>
      <c r="B261" s="227" t="s">
        <v>1662</v>
      </c>
      <c r="C261" s="227" t="s">
        <v>184</v>
      </c>
      <c r="D261" s="227" t="s">
        <v>282</v>
      </c>
      <c r="E261" s="227" t="s">
        <v>382</v>
      </c>
      <c r="F261" s="228">
        <v>31809</v>
      </c>
      <c r="G261" s="227" t="s">
        <v>360</v>
      </c>
      <c r="H261" s="227" t="s">
        <v>383</v>
      </c>
      <c r="I261" s="227" t="s">
        <v>61</v>
      </c>
      <c r="Q261" s="227">
        <v>2000</v>
      </c>
      <c r="T261" s="229"/>
      <c r="W261" s="227" t="s">
        <v>2610</v>
      </c>
      <c r="X261" s="227" t="s">
        <v>4264</v>
      </c>
    </row>
    <row r="262" spans="1:28" x14ac:dyDescent="0.3">
      <c r="A262" s="227">
        <v>207590</v>
      </c>
      <c r="B262" s="227" t="s">
        <v>1179</v>
      </c>
      <c r="C262" s="227" t="s">
        <v>189</v>
      </c>
      <c r="D262" s="227" t="s">
        <v>264</v>
      </c>
      <c r="E262" s="227" t="s">
        <v>381</v>
      </c>
      <c r="F262" s="228">
        <v>31981</v>
      </c>
      <c r="G262" s="227" t="s">
        <v>1180</v>
      </c>
      <c r="H262" s="227" t="s">
        <v>383</v>
      </c>
      <c r="I262" s="227" t="s">
        <v>61</v>
      </c>
      <c r="Q262" s="227">
        <v>2000</v>
      </c>
      <c r="T262" s="229"/>
      <c r="U262" s="227" t="s">
        <v>633</v>
      </c>
      <c r="V262" s="227" t="s">
        <v>633</v>
      </c>
      <c r="W262" s="227" t="s">
        <v>2610</v>
      </c>
      <c r="X262" s="227" t="s">
        <v>4264</v>
      </c>
    </row>
    <row r="263" spans="1:28" x14ac:dyDescent="0.3">
      <c r="A263" s="227">
        <v>205528</v>
      </c>
      <c r="B263" s="227" t="s">
        <v>1223</v>
      </c>
      <c r="C263" s="227" t="s">
        <v>168</v>
      </c>
      <c r="D263" s="227" t="s">
        <v>441</v>
      </c>
      <c r="E263" s="227" t="s">
        <v>381</v>
      </c>
      <c r="F263" s="228">
        <v>31990</v>
      </c>
      <c r="G263" s="227" t="s">
        <v>360</v>
      </c>
      <c r="H263" s="227" t="s">
        <v>383</v>
      </c>
      <c r="I263" s="227" t="s">
        <v>61</v>
      </c>
      <c r="Q263" s="227">
        <v>2000</v>
      </c>
      <c r="T263" s="229"/>
      <c r="U263" s="227" t="s">
        <v>633</v>
      </c>
      <c r="V263" s="227" t="s">
        <v>633</v>
      </c>
      <c r="W263" s="227" t="s">
        <v>2610</v>
      </c>
      <c r="X263" s="227" t="s">
        <v>4264</v>
      </c>
    </row>
    <row r="264" spans="1:28" x14ac:dyDescent="0.3">
      <c r="A264" s="227">
        <v>203516</v>
      </c>
      <c r="B264" s="227" t="s">
        <v>1421</v>
      </c>
      <c r="C264" s="227" t="s">
        <v>1918</v>
      </c>
      <c r="D264" s="227" t="s">
        <v>1919</v>
      </c>
      <c r="E264" s="227" t="s">
        <v>381</v>
      </c>
      <c r="F264" s="228">
        <v>32146</v>
      </c>
      <c r="G264" s="227" t="s">
        <v>795</v>
      </c>
      <c r="H264" s="227" t="s">
        <v>383</v>
      </c>
      <c r="I264" s="227" t="s">
        <v>61</v>
      </c>
      <c r="Q264" s="227">
        <v>2000</v>
      </c>
      <c r="T264" s="229"/>
      <c r="X264" s="227" t="s">
        <v>4264</v>
      </c>
    </row>
    <row r="265" spans="1:28" x14ac:dyDescent="0.3">
      <c r="A265" s="227">
        <v>211690</v>
      </c>
      <c r="B265" s="227" t="s">
        <v>2098</v>
      </c>
      <c r="C265" s="227" t="s">
        <v>141</v>
      </c>
      <c r="D265" s="227" t="s">
        <v>2099</v>
      </c>
      <c r="E265" s="227" t="s">
        <v>382</v>
      </c>
      <c r="F265" s="228">
        <v>32290</v>
      </c>
      <c r="G265" s="227" t="s">
        <v>780</v>
      </c>
      <c r="H265" s="227" t="s">
        <v>383</v>
      </c>
      <c r="I265" s="227" t="s">
        <v>61</v>
      </c>
      <c r="J265" s="227" t="s">
        <v>384</v>
      </c>
      <c r="K265" s="227">
        <v>2010</v>
      </c>
      <c r="L265" s="227" t="s">
        <v>362</v>
      </c>
      <c r="T265" s="229"/>
      <c r="X265" s="227" t="s">
        <v>4264</v>
      </c>
      <c r="Y265" s="227" t="s">
        <v>3191</v>
      </c>
      <c r="Z265" s="227" t="s">
        <v>3192</v>
      </c>
      <c r="AA265" s="227" t="s">
        <v>3193</v>
      </c>
      <c r="AB265" s="227" t="s">
        <v>3194</v>
      </c>
    </row>
    <row r="266" spans="1:28" x14ac:dyDescent="0.3">
      <c r="A266" s="227">
        <v>212023</v>
      </c>
      <c r="B266" s="227" t="s">
        <v>1419</v>
      </c>
      <c r="C266" s="227" t="s">
        <v>2151</v>
      </c>
      <c r="D266" s="227" t="s">
        <v>270</v>
      </c>
      <c r="E266" s="227" t="s">
        <v>382</v>
      </c>
      <c r="F266" s="228">
        <v>32347</v>
      </c>
      <c r="G266" s="227" t="s">
        <v>567</v>
      </c>
      <c r="H266" s="227" t="s">
        <v>383</v>
      </c>
      <c r="I266" s="227" t="s">
        <v>61</v>
      </c>
      <c r="J266" s="227" t="s">
        <v>384</v>
      </c>
      <c r="K266" s="227">
        <v>2006</v>
      </c>
      <c r="L266" s="227" t="s">
        <v>362</v>
      </c>
      <c r="T266" s="229"/>
      <c r="X266" s="227" t="s">
        <v>4264</v>
      </c>
      <c r="Y266" s="227" t="s">
        <v>3293</v>
      </c>
      <c r="Z266" s="227" t="s">
        <v>3294</v>
      </c>
      <c r="AA266" s="227" t="s">
        <v>3295</v>
      </c>
      <c r="AB266" s="227" t="s">
        <v>3296</v>
      </c>
    </row>
    <row r="267" spans="1:28" x14ac:dyDescent="0.3">
      <c r="A267" s="227">
        <v>209121</v>
      </c>
      <c r="B267" s="227" t="s">
        <v>1152</v>
      </c>
      <c r="C267" s="227" t="s">
        <v>1153</v>
      </c>
      <c r="D267" s="227" t="s">
        <v>241</v>
      </c>
      <c r="E267" s="227" t="s">
        <v>382</v>
      </c>
      <c r="F267" s="228">
        <v>32753</v>
      </c>
      <c r="G267" s="227" t="s">
        <v>379</v>
      </c>
      <c r="H267" s="227" t="s">
        <v>383</v>
      </c>
      <c r="I267" s="227" t="s">
        <v>61</v>
      </c>
      <c r="Q267" s="227">
        <v>2000</v>
      </c>
      <c r="T267" s="229"/>
      <c r="U267" s="227" t="s">
        <v>633</v>
      </c>
      <c r="V267" s="227" t="s">
        <v>633</v>
      </c>
      <c r="W267" s="227" t="s">
        <v>2610</v>
      </c>
      <c r="X267" s="227" t="s">
        <v>4264</v>
      </c>
    </row>
    <row r="268" spans="1:28" x14ac:dyDescent="0.3">
      <c r="A268" s="227">
        <v>212047</v>
      </c>
      <c r="B268" s="227" t="s">
        <v>1711</v>
      </c>
      <c r="C268" s="227" t="s">
        <v>106</v>
      </c>
      <c r="D268" s="227" t="s">
        <v>2157</v>
      </c>
      <c r="E268" s="227" t="s">
        <v>382</v>
      </c>
      <c r="F268" s="228">
        <v>32797</v>
      </c>
      <c r="G268" s="227" t="s">
        <v>791</v>
      </c>
      <c r="H268" s="227" t="s">
        <v>383</v>
      </c>
      <c r="I268" s="227" t="s">
        <v>61</v>
      </c>
      <c r="T268" s="229"/>
      <c r="X268" s="227" t="s">
        <v>4264</v>
      </c>
    </row>
    <row r="269" spans="1:28" x14ac:dyDescent="0.3">
      <c r="A269" s="227">
        <v>209148</v>
      </c>
      <c r="B269" s="227" t="s">
        <v>1233</v>
      </c>
      <c r="C269" s="227" t="s">
        <v>68</v>
      </c>
      <c r="D269" s="227" t="s">
        <v>255</v>
      </c>
      <c r="E269" s="227" t="s">
        <v>381</v>
      </c>
      <c r="F269" s="228">
        <v>33181</v>
      </c>
      <c r="G269" s="227" t="s">
        <v>360</v>
      </c>
      <c r="H269" s="227" t="s">
        <v>383</v>
      </c>
      <c r="I269" s="227" t="s">
        <v>61</v>
      </c>
      <c r="Q269" s="227">
        <v>2000</v>
      </c>
      <c r="T269" s="229"/>
      <c r="U269" s="227" t="s">
        <v>633</v>
      </c>
      <c r="V269" s="227" t="s">
        <v>633</v>
      </c>
      <c r="W269" s="227" t="s">
        <v>2610</v>
      </c>
      <c r="X269" s="227" t="s">
        <v>4264</v>
      </c>
    </row>
    <row r="270" spans="1:28" x14ac:dyDescent="0.3">
      <c r="A270" s="227">
        <v>209113</v>
      </c>
      <c r="B270" s="227" t="s">
        <v>1712</v>
      </c>
      <c r="C270" s="227" t="s">
        <v>88</v>
      </c>
      <c r="D270" s="227" t="s">
        <v>1962</v>
      </c>
      <c r="E270" s="227" t="s">
        <v>382</v>
      </c>
      <c r="F270" s="228">
        <v>33239</v>
      </c>
      <c r="G270" s="227" t="s">
        <v>757</v>
      </c>
      <c r="H270" s="227" t="s">
        <v>383</v>
      </c>
      <c r="I270" s="227" t="s">
        <v>61</v>
      </c>
      <c r="Q270" s="227">
        <v>2000</v>
      </c>
      <c r="T270" s="229"/>
      <c r="W270" s="227" t="s">
        <v>2610</v>
      </c>
      <c r="X270" s="227" t="s">
        <v>4264</v>
      </c>
    </row>
    <row r="271" spans="1:28" x14ac:dyDescent="0.3">
      <c r="A271" s="227">
        <v>209418</v>
      </c>
      <c r="B271" s="227" t="s">
        <v>1118</v>
      </c>
      <c r="C271" s="227" t="s">
        <v>71</v>
      </c>
      <c r="D271" s="227" t="s">
        <v>1119</v>
      </c>
      <c r="E271" s="227" t="s">
        <v>382</v>
      </c>
      <c r="F271" s="228">
        <v>33422</v>
      </c>
      <c r="G271" s="227" t="s">
        <v>306</v>
      </c>
      <c r="H271" s="227" t="s">
        <v>383</v>
      </c>
      <c r="I271" s="227" t="s">
        <v>61</v>
      </c>
      <c r="Q271" s="227">
        <v>2000</v>
      </c>
      <c r="T271" s="229"/>
      <c r="U271" s="227" t="s">
        <v>633</v>
      </c>
      <c r="V271" s="227" t="s">
        <v>633</v>
      </c>
      <c r="W271" s="227" t="s">
        <v>2610</v>
      </c>
      <c r="X271" s="227" t="s">
        <v>4264</v>
      </c>
    </row>
    <row r="272" spans="1:28" x14ac:dyDescent="0.3">
      <c r="A272" s="227">
        <v>211683</v>
      </c>
      <c r="B272" s="227" t="s">
        <v>1444</v>
      </c>
      <c r="C272" s="227" t="s">
        <v>106</v>
      </c>
      <c r="D272" s="227" t="s">
        <v>1897</v>
      </c>
      <c r="E272" s="227" t="s">
        <v>381</v>
      </c>
      <c r="F272" s="228">
        <v>33449</v>
      </c>
      <c r="G272" s="227" t="s">
        <v>757</v>
      </c>
      <c r="H272" s="227" t="s">
        <v>383</v>
      </c>
      <c r="I272" s="227" t="s">
        <v>61</v>
      </c>
      <c r="Q272" s="227">
        <v>2000</v>
      </c>
      <c r="T272" s="229"/>
      <c r="W272" s="227" t="s">
        <v>2610</v>
      </c>
      <c r="X272" s="227" t="s">
        <v>4264</v>
      </c>
    </row>
    <row r="273" spans="1:28" x14ac:dyDescent="0.3">
      <c r="A273" s="227">
        <v>211551</v>
      </c>
      <c r="B273" s="227" t="s">
        <v>1676</v>
      </c>
      <c r="C273" s="227" t="s">
        <v>63</v>
      </c>
      <c r="D273" s="227" t="s">
        <v>1453</v>
      </c>
      <c r="E273" s="227" t="s">
        <v>382</v>
      </c>
      <c r="F273" s="228">
        <v>33604</v>
      </c>
      <c r="G273" s="227" t="s">
        <v>2077</v>
      </c>
      <c r="H273" s="227" t="s">
        <v>383</v>
      </c>
      <c r="I273" s="227" t="s">
        <v>61</v>
      </c>
      <c r="J273" s="227" t="s">
        <v>361</v>
      </c>
      <c r="K273" s="227">
        <v>2011</v>
      </c>
      <c r="L273" s="227" t="s">
        <v>369</v>
      </c>
      <c r="T273" s="229"/>
      <c r="X273" s="227" t="s">
        <v>4264</v>
      </c>
      <c r="Y273" s="227" t="s">
        <v>3141</v>
      </c>
      <c r="Z273" s="227" t="s">
        <v>2783</v>
      </c>
      <c r="AA273" s="227" t="s">
        <v>2797</v>
      </c>
      <c r="AB273" s="227" t="s">
        <v>2704</v>
      </c>
    </row>
    <row r="274" spans="1:28" x14ac:dyDescent="0.3">
      <c r="A274" s="227">
        <v>209580</v>
      </c>
      <c r="B274" s="227" t="s">
        <v>1225</v>
      </c>
      <c r="C274" s="227" t="s">
        <v>207</v>
      </c>
      <c r="D274" s="227" t="s">
        <v>347</v>
      </c>
      <c r="E274" s="227" t="s">
        <v>381</v>
      </c>
      <c r="F274" s="228">
        <v>33604</v>
      </c>
      <c r="G274" s="227" t="s">
        <v>360</v>
      </c>
      <c r="H274" s="227" t="s">
        <v>383</v>
      </c>
      <c r="I274" s="227" t="s">
        <v>61</v>
      </c>
      <c r="J274" s="227" t="s">
        <v>384</v>
      </c>
      <c r="K274" s="227">
        <v>2011</v>
      </c>
      <c r="L274" s="227" t="s">
        <v>360</v>
      </c>
      <c r="T274" s="229"/>
      <c r="X274" s="227" t="s">
        <v>4264</v>
      </c>
      <c r="Y274" s="227" t="s">
        <v>2854</v>
      </c>
      <c r="Z274" s="227" t="s">
        <v>2855</v>
      </c>
      <c r="AA274" s="227" t="s">
        <v>2856</v>
      </c>
      <c r="AB274" s="227" t="s">
        <v>2622</v>
      </c>
    </row>
    <row r="275" spans="1:28" x14ac:dyDescent="0.3">
      <c r="A275" s="227">
        <v>211298</v>
      </c>
      <c r="B275" s="227" t="s">
        <v>1677</v>
      </c>
      <c r="C275" s="227" t="s">
        <v>457</v>
      </c>
      <c r="D275" s="227" t="s">
        <v>2045</v>
      </c>
      <c r="E275" s="227" t="s">
        <v>382</v>
      </c>
      <c r="F275" s="228">
        <v>33654</v>
      </c>
      <c r="G275" s="227" t="s">
        <v>2046</v>
      </c>
      <c r="H275" s="227" t="s">
        <v>383</v>
      </c>
      <c r="I275" s="227" t="s">
        <v>61</v>
      </c>
      <c r="Q275" s="227">
        <v>2000</v>
      </c>
      <c r="T275" s="229"/>
      <c r="W275" s="227" t="s">
        <v>2610</v>
      </c>
      <c r="X275" s="227" t="s">
        <v>4264</v>
      </c>
    </row>
    <row r="276" spans="1:28" x14ac:dyDescent="0.3">
      <c r="A276" s="227">
        <v>211396</v>
      </c>
      <c r="B276" s="227" t="s">
        <v>1357</v>
      </c>
      <c r="C276" s="227" t="s">
        <v>65</v>
      </c>
      <c r="D276" s="227" t="s">
        <v>285</v>
      </c>
      <c r="E276" s="227" t="s">
        <v>381</v>
      </c>
      <c r="F276" s="228">
        <v>33971</v>
      </c>
      <c r="G276" s="227" t="s">
        <v>543</v>
      </c>
      <c r="H276" s="227" t="s">
        <v>383</v>
      </c>
      <c r="I276" s="227" t="s">
        <v>61</v>
      </c>
      <c r="Q276" s="227">
        <v>2000</v>
      </c>
      <c r="T276" s="229"/>
      <c r="V276" s="227" t="s">
        <v>633</v>
      </c>
      <c r="W276" s="227" t="s">
        <v>2610</v>
      </c>
      <c r="X276" s="227" t="s">
        <v>4264</v>
      </c>
    </row>
    <row r="277" spans="1:28" x14ac:dyDescent="0.3">
      <c r="A277" s="227">
        <v>211999</v>
      </c>
      <c r="B277" s="227" t="s">
        <v>1618</v>
      </c>
      <c r="C277" s="227" t="s">
        <v>162</v>
      </c>
      <c r="D277" s="227" t="s">
        <v>2146</v>
      </c>
      <c r="E277" s="227" t="s">
        <v>382</v>
      </c>
      <c r="F277" s="228">
        <v>33996</v>
      </c>
      <c r="G277" s="227" t="s">
        <v>757</v>
      </c>
      <c r="H277" s="227" t="s">
        <v>383</v>
      </c>
      <c r="I277" s="227" t="s">
        <v>61</v>
      </c>
      <c r="J277" s="227" t="s">
        <v>384</v>
      </c>
      <c r="K277" s="227">
        <v>2011</v>
      </c>
      <c r="L277" s="227" t="s">
        <v>362</v>
      </c>
      <c r="T277" s="229"/>
      <c r="X277" s="227" t="s">
        <v>4264</v>
      </c>
      <c r="Y277" s="227" t="s">
        <v>3286</v>
      </c>
      <c r="Z277" s="227" t="s">
        <v>3287</v>
      </c>
      <c r="AA277" s="227" t="s">
        <v>3288</v>
      </c>
      <c r="AB277" s="227" t="s">
        <v>2662</v>
      </c>
    </row>
    <row r="278" spans="1:28" x14ac:dyDescent="0.3">
      <c r="A278" s="227">
        <v>210351</v>
      </c>
      <c r="B278" s="227" t="s">
        <v>1502</v>
      </c>
      <c r="C278" s="227" t="s">
        <v>131</v>
      </c>
      <c r="D278" s="227" t="s">
        <v>248</v>
      </c>
      <c r="E278" s="227" t="s">
        <v>382</v>
      </c>
      <c r="F278" s="228">
        <v>34104</v>
      </c>
      <c r="G278" s="227" t="s">
        <v>538</v>
      </c>
      <c r="H278" s="227" t="s">
        <v>383</v>
      </c>
      <c r="I278" s="227" t="s">
        <v>61</v>
      </c>
      <c r="J278" s="227" t="s">
        <v>384</v>
      </c>
      <c r="K278" s="227">
        <v>2013</v>
      </c>
      <c r="L278" s="227" t="s">
        <v>362</v>
      </c>
      <c r="T278" s="229"/>
      <c r="X278" s="227" t="s">
        <v>4264</v>
      </c>
      <c r="Y278" s="227" t="s">
        <v>2932</v>
      </c>
      <c r="Z278" s="227" t="s">
        <v>2933</v>
      </c>
      <c r="AA278" s="227" t="s">
        <v>2934</v>
      </c>
      <c r="AB278" s="227" t="s">
        <v>2935</v>
      </c>
    </row>
    <row r="279" spans="1:28" x14ac:dyDescent="0.3">
      <c r="A279" s="227">
        <v>209779</v>
      </c>
      <c r="B279" s="227" t="s">
        <v>1316</v>
      </c>
      <c r="C279" s="227" t="s">
        <v>128</v>
      </c>
      <c r="D279" s="227" t="s">
        <v>1317</v>
      </c>
      <c r="E279" s="227" t="s">
        <v>382</v>
      </c>
      <c r="F279" s="228">
        <v>34335</v>
      </c>
      <c r="G279" s="227" t="s">
        <v>540</v>
      </c>
      <c r="H279" s="227" t="s">
        <v>383</v>
      </c>
      <c r="I279" s="227" t="s">
        <v>61</v>
      </c>
      <c r="J279" s="227" t="s">
        <v>384</v>
      </c>
      <c r="K279" s="227">
        <v>2012</v>
      </c>
      <c r="L279" s="227" t="s">
        <v>360</v>
      </c>
      <c r="T279" s="229"/>
      <c r="X279" s="227" t="s">
        <v>4264</v>
      </c>
      <c r="Y279" s="227" t="s">
        <v>2861</v>
      </c>
      <c r="Z279" s="227" t="s">
        <v>2862</v>
      </c>
      <c r="AA279" s="227" t="s">
        <v>2863</v>
      </c>
      <c r="AB279" s="227" t="s">
        <v>2704</v>
      </c>
    </row>
    <row r="280" spans="1:28" x14ac:dyDescent="0.3">
      <c r="A280" s="227">
        <v>210004</v>
      </c>
      <c r="B280" s="227" t="s">
        <v>1308</v>
      </c>
      <c r="C280" s="227" t="s">
        <v>106</v>
      </c>
      <c r="D280" s="227" t="s">
        <v>272</v>
      </c>
      <c r="E280" s="227" t="s">
        <v>381</v>
      </c>
      <c r="F280" s="228">
        <v>34338</v>
      </c>
      <c r="G280" s="227" t="s">
        <v>1309</v>
      </c>
      <c r="H280" s="227" t="s">
        <v>388</v>
      </c>
      <c r="I280" s="227" t="s">
        <v>61</v>
      </c>
      <c r="Q280" s="227">
        <v>2000</v>
      </c>
      <c r="T280" s="229"/>
      <c r="V280" s="227" t="s">
        <v>633</v>
      </c>
      <c r="W280" s="227" t="s">
        <v>2610</v>
      </c>
      <c r="X280" s="227" t="s">
        <v>4264</v>
      </c>
    </row>
    <row r="281" spans="1:28" x14ac:dyDescent="0.3">
      <c r="A281" s="227">
        <v>210578</v>
      </c>
      <c r="B281" s="227" t="s">
        <v>1087</v>
      </c>
      <c r="C281" s="227" t="s">
        <v>124</v>
      </c>
      <c r="D281" s="227" t="s">
        <v>247</v>
      </c>
      <c r="E281" s="227" t="s">
        <v>381</v>
      </c>
      <c r="F281" s="228">
        <v>34414</v>
      </c>
      <c r="G281" s="227" t="s">
        <v>360</v>
      </c>
      <c r="H281" s="227" t="s">
        <v>388</v>
      </c>
      <c r="I281" s="227" t="s">
        <v>61</v>
      </c>
      <c r="Q281" s="227">
        <v>2000</v>
      </c>
      <c r="T281" s="229"/>
      <c r="U281" s="227" t="s">
        <v>633</v>
      </c>
      <c r="V281" s="227" t="s">
        <v>633</v>
      </c>
      <c r="W281" s="227" t="s">
        <v>2610</v>
      </c>
      <c r="X281" s="227" t="s">
        <v>4264</v>
      </c>
    </row>
    <row r="282" spans="1:28" x14ac:dyDescent="0.3">
      <c r="A282" s="227">
        <v>210548</v>
      </c>
      <c r="B282" s="227" t="s">
        <v>1737</v>
      </c>
      <c r="C282" s="227" t="s">
        <v>68</v>
      </c>
      <c r="D282" s="227" t="s">
        <v>2005</v>
      </c>
      <c r="E282" s="227" t="s">
        <v>381</v>
      </c>
      <c r="F282" s="228">
        <v>34446</v>
      </c>
      <c r="G282" s="227" t="s">
        <v>757</v>
      </c>
      <c r="H282" s="227" t="s">
        <v>383</v>
      </c>
      <c r="I282" s="227" t="s">
        <v>61</v>
      </c>
      <c r="J282" s="227" t="s">
        <v>384</v>
      </c>
      <c r="K282" s="227">
        <v>2013</v>
      </c>
      <c r="L282" s="227" t="s">
        <v>368</v>
      </c>
      <c r="T282" s="229"/>
      <c r="X282" s="227" t="s">
        <v>4264</v>
      </c>
      <c r="Y282" s="227" t="s">
        <v>2968</v>
      </c>
      <c r="Z282" s="227" t="s">
        <v>2969</v>
      </c>
      <c r="AA282" s="227" t="s">
        <v>2970</v>
      </c>
      <c r="AB282" s="227" t="s">
        <v>2949</v>
      </c>
    </row>
    <row r="283" spans="1:28" x14ac:dyDescent="0.3">
      <c r="A283" s="227">
        <v>209989</v>
      </c>
      <c r="B283" s="227" t="s">
        <v>1470</v>
      </c>
      <c r="C283" s="227" t="s">
        <v>94</v>
      </c>
      <c r="D283" s="227" t="s">
        <v>1471</v>
      </c>
      <c r="E283" s="227" t="s">
        <v>382</v>
      </c>
      <c r="F283" s="228">
        <v>34563</v>
      </c>
      <c r="G283" s="227" t="s">
        <v>775</v>
      </c>
      <c r="H283" s="227" t="s">
        <v>383</v>
      </c>
      <c r="I283" s="227" t="s">
        <v>61</v>
      </c>
      <c r="J283" s="227" t="s">
        <v>384</v>
      </c>
      <c r="K283" s="227">
        <v>2012</v>
      </c>
      <c r="L283" s="227" t="s">
        <v>360</v>
      </c>
      <c r="T283" s="229"/>
      <c r="X283" s="227" t="s">
        <v>4264</v>
      </c>
      <c r="Y283" s="227" t="s">
        <v>2893</v>
      </c>
      <c r="Z283" s="227" t="s">
        <v>2894</v>
      </c>
      <c r="AA283" s="227" t="s">
        <v>2895</v>
      </c>
      <c r="AB283" s="227" t="s">
        <v>2679</v>
      </c>
    </row>
    <row r="284" spans="1:28" x14ac:dyDescent="0.3">
      <c r="A284" s="227">
        <v>210414</v>
      </c>
      <c r="B284" s="227" t="s">
        <v>1474</v>
      </c>
      <c r="C284" s="227" t="s">
        <v>145</v>
      </c>
      <c r="D284" s="227" t="s">
        <v>1998</v>
      </c>
      <c r="E284" s="227" t="s">
        <v>381</v>
      </c>
      <c r="F284" s="228">
        <v>34566</v>
      </c>
      <c r="G284" s="227" t="s">
        <v>757</v>
      </c>
      <c r="H284" s="227" t="s">
        <v>383</v>
      </c>
      <c r="I284" s="227" t="s">
        <v>61</v>
      </c>
      <c r="J284" s="227" t="s">
        <v>384</v>
      </c>
      <c r="K284" s="227">
        <v>2013</v>
      </c>
      <c r="L284" s="227" t="s">
        <v>360</v>
      </c>
      <c r="T284" s="229"/>
      <c r="X284" s="227" t="s">
        <v>4264</v>
      </c>
      <c r="Y284" s="227" t="s">
        <v>2951</v>
      </c>
      <c r="Z284" s="227" t="s">
        <v>2952</v>
      </c>
      <c r="AA284" s="227" t="s">
        <v>2953</v>
      </c>
      <c r="AB284" s="227" t="s">
        <v>2765</v>
      </c>
    </row>
    <row r="285" spans="1:28" x14ac:dyDescent="0.3">
      <c r="A285" s="227">
        <v>210017</v>
      </c>
      <c r="B285" s="227" t="s">
        <v>1622</v>
      </c>
      <c r="C285" s="227" t="s">
        <v>147</v>
      </c>
      <c r="D285" s="227" t="s">
        <v>532</v>
      </c>
      <c r="E285" s="227" t="s">
        <v>381</v>
      </c>
      <c r="F285" s="228">
        <v>34660</v>
      </c>
      <c r="G285" s="227" t="s">
        <v>802</v>
      </c>
      <c r="H285" s="227" t="s">
        <v>383</v>
      </c>
      <c r="I285" s="227" t="s">
        <v>61</v>
      </c>
      <c r="Q285" s="227">
        <v>2000</v>
      </c>
      <c r="T285" s="229"/>
      <c r="W285" s="227" t="s">
        <v>2610</v>
      </c>
      <c r="X285" s="227" t="s">
        <v>4264</v>
      </c>
    </row>
    <row r="286" spans="1:28" x14ac:dyDescent="0.3">
      <c r="A286" s="227">
        <v>211050</v>
      </c>
      <c r="B286" s="227" t="s">
        <v>1465</v>
      </c>
      <c r="C286" s="227" t="s">
        <v>184</v>
      </c>
      <c r="D286" s="227" t="s">
        <v>845</v>
      </c>
      <c r="E286" s="227" t="s">
        <v>381</v>
      </c>
      <c r="F286" s="228">
        <v>34704</v>
      </c>
      <c r="G286" s="227" t="s">
        <v>757</v>
      </c>
      <c r="H286" s="227" t="s">
        <v>383</v>
      </c>
      <c r="I286" s="227" t="s">
        <v>61</v>
      </c>
      <c r="J286" s="227" t="s">
        <v>361</v>
      </c>
      <c r="K286" s="227">
        <v>2012</v>
      </c>
      <c r="L286" s="227" t="s">
        <v>360</v>
      </c>
      <c r="T286" s="229"/>
      <c r="X286" s="227" t="s">
        <v>4264</v>
      </c>
      <c r="Y286" s="227" t="s">
        <v>3038</v>
      </c>
      <c r="Z286" s="227" t="s">
        <v>3039</v>
      </c>
      <c r="AA286" s="227" t="s">
        <v>3040</v>
      </c>
      <c r="AB286" s="227" t="s">
        <v>2622</v>
      </c>
    </row>
    <row r="287" spans="1:28" x14ac:dyDescent="0.3">
      <c r="A287" s="227">
        <v>210858</v>
      </c>
      <c r="B287" s="227" t="s">
        <v>1641</v>
      </c>
      <c r="C287" s="227" t="s">
        <v>65</v>
      </c>
      <c r="D287" s="227" t="s">
        <v>2013</v>
      </c>
      <c r="E287" s="227" t="s">
        <v>382</v>
      </c>
      <c r="F287" s="228">
        <v>34714</v>
      </c>
      <c r="G287" s="227" t="s">
        <v>757</v>
      </c>
      <c r="H287" s="227" t="s">
        <v>383</v>
      </c>
      <c r="I287" s="227" t="s">
        <v>61</v>
      </c>
      <c r="J287" s="227" t="s">
        <v>384</v>
      </c>
      <c r="K287" s="227">
        <v>2014</v>
      </c>
      <c r="L287" s="227" t="s">
        <v>360</v>
      </c>
      <c r="T287" s="229"/>
      <c r="X287" s="227" t="s">
        <v>4264</v>
      </c>
      <c r="Y287" s="227" t="s">
        <v>2998</v>
      </c>
      <c r="Z287" s="227" t="s">
        <v>2647</v>
      </c>
      <c r="AA287" s="227" t="s">
        <v>2999</v>
      </c>
      <c r="AB287" s="227" t="s">
        <v>2671</v>
      </c>
    </row>
    <row r="288" spans="1:28" x14ac:dyDescent="0.3">
      <c r="A288" s="227">
        <v>209830</v>
      </c>
      <c r="B288" s="227" t="s">
        <v>1089</v>
      </c>
      <c r="C288" s="227" t="s">
        <v>198</v>
      </c>
      <c r="D288" s="227" t="s">
        <v>1090</v>
      </c>
      <c r="E288" s="227" t="s">
        <v>382</v>
      </c>
      <c r="F288" s="228">
        <v>34820</v>
      </c>
      <c r="G288" s="227" t="s">
        <v>375</v>
      </c>
      <c r="H288" s="227" t="s">
        <v>383</v>
      </c>
      <c r="I288" s="227" t="s">
        <v>61</v>
      </c>
      <c r="J288" s="227" t="s">
        <v>384</v>
      </c>
      <c r="K288" s="227">
        <v>2012</v>
      </c>
      <c r="L288" s="227" t="s">
        <v>375</v>
      </c>
      <c r="T288" s="229"/>
      <c r="X288" s="227" t="s">
        <v>4264</v>
      </c>
      <c r="Y288" s="227" t="s">
        <v>2870</v>
      </c>
      <c r="Z288" s="227" t="s">
        <v>2871</v>
      </c>
      <c r="AA288" s="227" t="s">
        <v>2872</v>
      </c>
      <c r="AB288" s="227" t="s">
        <v>2723</v>
      </c>
    </row>
    <row r="289" spans="1:28" x14ac:dyDescent="0.3">
      <c r="A289" s="227">
        <v>211105</v>
      </c>
      <c r="B289" s="227" t="s">
        <v>1501</v>
      </c>
      <c r="C289" s="227" t="s">
        <v>68</v>
      </c>
      <c r="D289" s="227" t="s">
        <v>879</v>
      </c>
      <c r="E289" s="227" t="s">
        <v>381</v>
      </c>
      <c r="F289" s="228">
        <v>34895</v>
      </c>
      <c r="G289" s="227" t="s">
        <v>360</v>
      </c>
      <c r="H289" s="227" t="s">
        <v>388</v>
      </c>
      <c r="I289" s="227" t="s">
        <v>61</v>
      </c>
      <c r="Q289" s="227">
        <v>2000</v>
      </c>
      <c r="T289" s="229"/>
      <c r="W289" s="227" t="s">
        <v>2610</v>
      </c>
      <c r="X289" s="227" t="s">
        <v>4264</v>
      </c>
    </row>
    <row r="290" spans="1:28" x14ac:dyDescent="0.3">
      <c r="A290" s="227">
        <v>211101</v>
      </c>
      <c r="B290" s="227" t="s">
        <v>1500</v>
      </c>
      <c r="C290" s="227" t="s">
        <v>167</v>
      </c>
      <c r="D290" s="227" t="s">
        <v>2030</v>
      </c>
      <c r="E290" s="227" t="s">
        <v>381</v>
      </c>
      <c r="F290" s="228">
        <v>34924</v>
      </c>
      <c r="G290" s="227" t="s">
        <v>757</v>
      </c>
      <c r="H290" s="227" t="s">
        <v>388</v>
      </c>
      <c r="I290" s="227" t="s">
        <v>61</v>
      </c>
      <c r="J290" s="227" t="s">
        <v>384</v>
      </c>
      <c r="K290" s="227">
        <v>2014</v>
      </c>
      <c r="L290" s="227" t="s">
        <v>362</v>
      </c>
      <c r="T290" s="229"/>
      <c r="X290" s="227" t="s">
        <v>4264</v>
      </c>
      <c r="Y290" s="227" t="s">
        <v>3042</v>
      </c>
      <c r="Z290" s="227" t="s">
        <v>2957</v>
      </c>
      <c r="AA290" s="227" t="s">
        <v>3043</v>
      </c>
      <c r="AB290" s="227" t="s">
        <v>2630</v>
      </c>
    </row>
    <row r="291" spans="1:28" x14ac:dyDescent="0.3">
      <c r="A291" s="227">
        <v>210984</v>
      </c>
      <c r="B291" s="227" t="s">
        <v>1527</v>
      </c>
      <c r="C291" s="227" t="s">
        <v>88</v>
      </c>
      <c r="D291" s="227" t="s">
        <v>2022</v>
      </c>
      <c r="E291" s="227" t="s">
        <v>382</v>
      </c>
      <c r="F291" s="228">
        <v>35065</v>
      </c>
      <c r="G291" s="227" t="s">
        <v>789</v>
      </c>
      <c r="H291" s="227" t="s">
        <v>383</v>
      </c>
      <c r="I291" s="227" t="s">
        <v>61</v>
      </c>
      <c r="J291" s="227" t="s">
        <v>384</v>
      </c>
      <c r="K291" s="227">
        <v>2014</v>
      </c>
      <c r="L291" s="227" t="s">
        <v>369</v>
      </c>
      <c r="T291" s="229"/>
      <c r="X291" s="227" t="s">
        <v>4264</v>
      </c>
      <c r="Y291" s="227" t="s">
        <v>3021</v>
      </c>
      <c r="Z291" s="227" t="s">
        <v>3022</v>
      </c>
      <c r="AA291" s="227" t="s">
        <v>3023</v>
      </c>
      <c r="AB291" s="227" t="s">
        <v>2622</v>
      </c>
    </row>
    <row r="292" spans="1:28" x14ac:dyDescent="0.3">
      <c r="A292" s="227">
        <v>211481</v>
      </c>
      <c r="B292" s="227" t="s">
        <v>2065</v>
      </c>
      <c r="C292" s="227" t="s">
        <v>2066</v>
      </c>
      <c r="D292" s="227" t="s">
        <v>2067</v>
      </c>
      <c r="E292" s="227" t="s">
        <v>381</v>
      </c>
      <c r="F292" s="228">
        <v>35078</v>
      </c>
      <c r="G292" s="227" t="s">
        <v>788</v>
      </c>
      <c r="H292" s="227" t="s">
        <v>383</v>
      </c>
      <c r="I292" s="227" t="s">
        <v>61</v>
      </c>
      <c r="J292" s="227" t="s">
        <v>361</v>
      </c>
      <c r="K292" s="227">
        <v>2013</v>
      </c>
      <c r="L292" s="227" t="s">
        <v>370</v>
      </c>
      <c r="T292" s="229"/>
      <c r="X292" s="227" t="s">
        <v>4264</v>
      </c>
      <c r="Y292" s="227" t="s">
        <v>3116</v>
      </c>
      <c r="Z292" s="227" t="s">
        <v>2687</v>
      </c>
      <c r="AA292" s="227" t="s">
        <v>3004</v>
      </c>
      <c r="AB292" s="227" t="s">
        <v>3117</v>
      </c>
    </row>
    <row r="293" spans="1:28" x14ac:dyDescent="0.3">
      <c r="A293" s="227">
        <v>212063</v>
      </c>
      <c r="B293" s="227" t="s">
        <v>1550</v>
      </c>
      <c r="C293" s="227" t="s">
        <v>2161</v>
      </c>
      <c r="D293" s="227" t="s">
        <v>2162</v>
      </c>
      <c r="E293" s="227" t="s">
        <v>382</v>
      </c>
      <c r="F293" s="228">
        <v>35094</v>
      </c>
      <c r="G293" s="227" t="s">
        <v>2084</v>
      </c>
      <c r="H293" s="227" t="s">
        <v>383</v>
      </c>
      <c r="I293" s="227" t="s">
        <v>61</v>
      </c>
      <c r="J293" s="227" t="s">
        <v>384</v>
      </c>
      <c r="K293" s="227">
        <v>2015</v>
      </c>
      <c r="L293" s="227" t="s">
        <v>362</v>
      </c>
      <c r="T293" s="229"/>
      <c r="X293" s="227" t="s">
        <v>4264</v>
      </c>
      <c r="Y293" s="227" t="s">
        <v>3318</v>
      </c>
      <c r="Z293" s="227" t="s">
        <v>3036</v>
      </c>
      <c r="AA293" s="227" t="s">
        <v>2650</v>
      </c>
      <c r="AB293" s="227" t="s">
        <v>3003</v>
      </c>
    </row>
    <row r="294" spans="1:28" x14ac:dyDescent="0.3">
      <c r="A294" s="227">
        <v>211550</v>
      </c>
      <c r="B294" s="227" t="s">
        <v>1554</v>
      </c>
      <c r="C294" s="227" t="s">
        <v>898</v>
      </c>
      <c r="D294" s="227" t="s">
        <v>845</v>
      </c>
      <c r="E294" s="227" t="s">
        <v>382</v>
      </c>
      <c r="F294" s="228">
        <v>35297</v>
      </c>
      <c r="G294" s="227" t="s">
        <v>757</v>
      </c>
      <c r="H294" s="227" t="s">
        <v>383</v>
      </c>
      <c r="I294" s="227" t="s">
        <v>61</v>
      </c>
      <c r="J294" s="227" t="s">
        <v>384</v>
      </c>
      <c r="K294" s="227">
        <v>2016</v>
      </c>
      <c r="L294" s="227" t="s">
        <v>360</v>
      </c>
      <c r="T294" s="229"/>
      <c r="X294" s="227" t="s">
        <v>4264</v>
      </c>
      <c r="Y294" s="227" t="s">
        <v>3138</v>
      </c>
      <c r="Z294" s="227" t="s">
        <v>3139</v>
      </c>
      <c r="AA294" s="227" t="s">
        <v>3140</v>
      </c>
      <c r="AB294" s="227" t="s">
        <v>2671</v>
      </c>
    </row>
    <row r="295" spans="1:28" x14ac:dyDescent="0.3">
      <c r="A295" s="227">
        <v>204221</v>
      </c>
      <c r="B295" s="227" t="s">
        <v>1405</v>
      </c>
      <c r="C295" s="227" t="s">
        <v>170</v>
      </c>
      <c r="D295" s="227" t="s">
        <v>1923</v>
      </c>
      <c r="E295" s="227" t="s">
        <v>382</v>
      </c>
      <c r="F295" s="228">
        <v>35309</v>
      </c>
      <c r="G295" s="227" t="s">
        <v>387</v>
      </c>
      <c r="H295" s="227" t="s">
        <v>383</v>
      </c>
      <c r="I295" s="227" t="s">
        <v>61</v>
      </c>
      <c r="Q295" s="227">
        <v>2000</v>
      </c>
      <c r="T295" s="229"/>
      <c r="W295" s="227" t="s">
        <v>2610</v>
      </c>
      <c r="X295" s="227" t="s">
        <v>4264</v>
      </c>
    </row>
    <row r="296" spans="1:28" x14ac:dyDescent="0.3">
      <c r="A296" s="227">
        <v>211121</v>
      </c>
      <c r="B296" s="227" t="s">
        <v>1127</v>
      </c>
      <c r="C296" s="227" t="s">
        <v>190</v>
      </c>
      <c r="D296" s="227" t="s">
        <v>258</v>
      </c>
      <c r="E296" s="227" t="s">
        <v>382</v>
      </c>
      <c r="F296" s="228">
        <v>35457</v>
      </c>
      <c r="G296" s="227" t="s">
        <v>360</v>
      </c>
      <c r="H296" s="227" t="s">
        <v>383</v>
      </c>
      <c r="I296" s="227" t="s">
        <v>61</v>
      </c>
      <c r="Q296" s="227">
        <v>2000</v>
      </c>
      <c r="T296" s="229"/>
      <c r="U296" s="227" t="s">
        <v>633</v>
      </c>
      <c r="V296" s="227" t="s">
        <v>633</v>
      </c>
      <c r="W296" s="227" t="s">
        <v>2610</v>
      </c>
      <c r="X296" s="227" t="s">
        <v>4264</v>
      </c>
    </row>
    <row r="297" spans="1:28" x14ac:dyDescent="0.3">
      <c r="A297" s="227">
        <v>210939</v>
      </c>
      <c r="B297" s="227" t="s">
        <v>1148</v>
      </c>
      <c r="C297" s="227" t="s">
        <v>1149</v>
      </c>
      <c r="D297" s="227" t="s">
        <v>288</v>
      </c>
      <c r="E297" s="227" t="s">
        <v>382</v>
      </c>
      <c r="F297" s="228">
        <v>35458</v>
      </c>
      <c r="G297" s="227" t="s">
        <v>360</v>
      </c>
      <c r="H297" s="227" t="s">
        <v>383</v>
      </c>
      <c r="I297" s="227" t="s">
        <v>61</v>
      </c>
      <c r="Q297" s="227">
        <v>2000</v>
      </c>
      <c r="T297" s="229"/>
      <c r="U297" s="227" t="s">
        <v>633</v>
      </c>
      <c r="V297" s="227" t="s">
        <v>633</v>
      </c>
      <c r="W297" s="227" t="s">
        <v>2610</v>
      </c>
      <c r="X297" s="227" t="s">
        <v>4264</v>
      </c>
    </row>
    <row r="298" spans="1:28" x14ac:dyDescent="0.3">
      <c r="A298" s="227">
        <v>211839</v>
      </c>
      <c r="B298" s="227" t="s">
        <v>1542</v>
      </c>
      <c r="C298" s="227" t="s">
        <v>495</v>
      </c>
      <c r="D298" s="227" t="s">
        <v>2122</v>
      </c>
      <c r="E298" s="227" t="s">
        <v>382</v>
      </c>
      <c r="F298" s="228">
        <v>35498</v>
      </c>
      <c r="G298" s="227" t="s">
        <v>757</v>
      </c>
      <c r="H298" s="227" t="s">
        <v>383</v>
      </c>
      <c r="I298" s="227" t="s">
        <v>61</v>
      </c>
      <c r="T298" s="229"/>
      <c r="X298" s="227" t="s">
        <v>4264</v>
      </c>
    </row>
    <row r="299" spans="1:28" x14ac:dyDescent="0.3">
      <c r="A299" s="227">
        <v>209170</v>
      </c>
      <c r="B299" s="227" t="s">
        <v>1174</v>
      </c>
      <c r="C299" s="227" t="s">
        <v>871</v>
      </c>
      <c r="D299" s="227" t="s">
        <v>246</v>
      </c>
      <c r="E299" s="227" t="s">
        <v>382</v>
      </c>
      <c r="G299" s="227" t="s">
        <v>559</v>
      </c>
      <c r="H299" s="227" t="s">
        <v>383</v>
      </c>
      <c r="I299" s="227" t="s">
        <v>61</v>
      </c>
      <c r="Q299" s="227">
        <v>2000</v>
      </c>
      <c r="T299" s="229"/>
      <c r="U299" s="227" t="s">
        <v>633</v>
      </c>
      <c r="V299" s="227" t="s">
        <v>633</v>
      </c>
      <c r="W299" s="227" t="s">
        <v>2610</v>
      </c>
      <c r="X299" s="227" t="s">
        <v>4264</v>
      </c>
    </row>
    <row r="300" spans="1:28" x14ac:dyDescent="0.3">
      <c r="A300" s="227">
        <v>203954</v>
      </c>
      <c r="B300" s="227" t="s">
        <v>1731</v>
      </c>
      <c r="C300" s="227" t="s">
        <v>436</v>
      </c>
      <c r="D300" s="227" t="s">
        <v>437</v>
      </c>
      <c r="E300" s="227" t="s">
        <v>381</v>
      </c>
      <c r="G300" s="227" t="s">
        <v>4261</v>
      </c>
      <c r="H300" s="227" t="s">
        <v>383</v>
      </c>
      <c r="I300" s="227" t="s">
        <v>61</v>
      </c>
      <c r="J300" s="227" t="s">
        <v>384</v>
      </c>
      <c r="K300" s="227">
        <v>2017</v>
      </c>
      <c r="L300" s="227" t="s">
        <v>362</v>
      </c>
      <c r="T300" s="229"/>
      <c r="X300" s="227" t="s">
        <v>4264</v>
      </c>
      <c r="Y300" s="227" t="s">
        <v>2710</v>
      </c>
      <c r="Z300" s="227" t="s">
        <v>2711</v>
      </c>
      <c r="AA300" s="227" t="s">
        <v>2712</v>
      </c>
      <c r="AB300" s="227" t="s">
        <v>2713</v>
      </c>
    </row>
    <row r="301" spans="1:28" x14ac:dyDescent="0.3">
      <c r="A301" s="227">
        <v>200723</v>
      </c>
      <c r="B301" s="227" t="s">
        <v>1354</v>
      </c>
      <c r="C301" s="227" t="s">
        <v>191</v>
      </c>
      <c r="D301" s="227" t="s">
        <v>280</v>
      </c>
      <c r="E301" s="227" t="s">
        <v>381</v>
      </c>
      <c r="H301" s="227" t="s">
        <v>383</v>
      </c>
      <c r="I301" s="227" t="s">
        <v>61</v>
      </c>
      <c r="T301" s="229"/>
      <c r="X301" s="227" t="s">
        <v>4264</v>
      </c>
    </row>
    <row r="302" spans="1:28" x14ac:dyDescent="0.3">
      <c r="A302" s="227">
        <v>200428</v>
      </c>
      <c r="B302" s="227" t="s">
        <v>1165</v>
      </c>
      <c r="C302" s="227" t="s">
        <v>1166</v>
      </c>
      <c r="D302" s="227" t="s">
        <v>412</v>
      </c>
      <c r="E302" s="227" t="s">
        <v>382</v>
      </c>
      <c r="H302" s="227" t="s">
        <v>383</v>
      </c>
      <c r="I302" s="227" t="s">
        <v>61</v>
      </c>
      <c r="Q302" s="227">
        <v>2000</v>
      </c>
      <c r="T302" s="229"/>
      <c r="U302" s="227" t="s">
        <v>633</v>
      </c>
      <c r="V302" s="227" t="s">
        <v>633</v>
      </c>
      <c r="W302" s="227" t="s">
        <v>2610</v>
      </c>
      <c r="X302" s="227" t="s">
        <v>4264</v>
      </c>
    </row>
    <row r="303" spans="1:28" x14ac:dyDescent="0.3">
      <c r="A303" s="227">
        <v>203789</v>
      </c>
      <c r="B303" s="227" t="s">
        <v>1183</v>
      </c>
      <c r="C303" s="227" t="s">
        <v>73</v>
      </c>
      <c r="D303" s="227" t="s">
        <v>286</v>
      </c>
      <c r="E303" s="227" t="s">
        <v>381</v>
      </c>
      <c r="H303" s="227" t="s">
        <v>383</v>
      </c>
      <c r="I303" s="227" t="s">
        <v>61</v>
      </c>
      <c r="Q303" s="227">
        <v>2000</v>
      </c>
      <c r="T303" s="229"/>
      <c r="U303" s="227" t="s">
        <v>633</v>
      </c>
      <c r="V303" s="227" t="s">
        <v>633</v>
      </c>
      <c r="W303" s="227" t="s">
        <v>2610</v>
      </c>
      <c r="X303" s="227" t="s">
        <v>4264</v>
      </c>
    </row>
    <row r="304" spans="1:28" x14ac:dyDescent="0.3">
      <c r="A304" s="227">
        <v>201528</v>
      </c>
      <c r="B304" s="227" t="s">
        <v>1167</v>
      </c>
      <c r="C304" s="227" t="s">
        <v>99</v>
      </c>
      <c r="D304" s="227" t="s">
        <v>292</v>
      </c>
      <c r="E304" s="227" t="s">
        <v>382</v>
      </c>
      <c r="H304" s="227" t="s">
        <v>383</v>
      </c>
      <c r="I304" s="227" t="s">
        <v>61</v>
      </c>
      <c r="Q304" s="227">
        <v>2000</v>
      </c>
      <c r="T304" s="229"/>
      <c r="U304" s="227" t="s">
        <v>633</v>
      </c>
      <c r="V304" s="227" t="s">
        <v>633</v>
      </c>
      <c r="W304" s="227" t="s">
        <v>2610</v>
      </c>
      <c r="X304" s="227" t="s">
        <v>4264</v>
      </c>
    </row>
    <row r="305" spans="1:28" x14ac:dyDescent="0.3">
      <c r="A305" s="227">
        <v>205575</v>
      </c>
      <c r="B305" s="227" t="s">
        <v>1150</v>
      </c>
      <c r="C305" s="227" t="s">
        <v>162</v>
      </c>
      <c r="D305" s="227" t="s">
        <v>235</v>
      </c>
      <c r="E305" s="227" t="s">
        <v>382</v>
      </c>
      <c r="H305" s="227" t="s">
        <v>383</v>
      </c>
      <c r="I305" s="227" t="s">
        <v>61</v>
      </c>
      <c r="Q305" s="227">
        <v>2000</v>
      </c>
      <c r="T305" s="229"/>
      <c r="U305" s="227" t="s">
        <v>633</v>
      </c>
      <c r="V305" s="227" t="s">
        <v>633</v>
      </c>
      <c r="W305" s="227" t="s">
        <v>2610</v>
      </c>
      <c r="X305" s="227" t="s">
        <v>4264</v>
      </c>
    </row>
    <row r="306" spans="1:28" x14ac:dyDescent="0.3">
      <c r="A306" s="227">
        <v>209117</v>
      </c>
      <c r="B306" s="227" t="s">
        <v>1113</v>
      </c>
      <c r="C306" s="227" t="s">
        <v>106</v>
      </c>
      <c r="D306" s="227" t="s">
        <v>290</v>
      </c>
      <c r="E306" s="227" t="s">
        <v>382</v>
      </c>
      <c r="H306" s="227" t="s">
        <v>383</v>
      </c>
      <c r="I306" s="227" t="s">
        <v>61</v>
      </c>
      <c r="Q306" s="227">
        <v>2000</v>
      </c>
      <c r="T306" s="229"/>
      <c r="U306" s="227" t="s">
        <v>633</v>
      </c>
      <c r="V306" s="227" t="s">
        <v>633</v>
      </c>
      <c r="W306" s="227" t="s">
        <v>2610</v>
      </c>
      <c r="X306" s="227" t="s">
        <v>4264</v>
      </c>
    </row>
    <row r="307" spans="1:28" x14ac:dyDescent="0.3">
      <c r="A307" s="227">
        <v>202309</v>
      </c>
      <c r="B307" s="227" t="s">
        <v>1226</v>
      </c>
      <c r="C307" s="227" t="s">
        <v>723</v>
      </c>
      <c r="D307" s="227" t="s">
        <v>1227</v>
      </c>
      <c r="E307" s="227" t="s">
        <v>381</v>
      </c>
      <c r="H307" s="227" t="s">
        <v>383</v>
      </c>
      <c r="I307" s="227" t="s">
        <v>61</v>
      </c>
      <c r="Q307" s="227">
        <v>2000</v>
      </c>
      <c r="T307" s="229"/>
      <c r="U307" s="227" t="s">
        <v>633</v>
      </c>
      <c r="V307" s="227" t="s">
        <v>633</v>
      </c>
      <c r="W307" s="227" t="s">
        <v>2610</v>
      </c>
      <c r="X307" s="227" t="s">
        <v>4264</v>
      </c>
    </row>
    <row r="308" spans="1:28" x14ac:dyDescent="0.3">
      <c r="A308" s="227">
        <v>205334</v>
      </c>
      <c r="B308" s="227" t="s">
        <v>1247</v>
      </c>
      <c r="C308" s="227" t="s">
        <v>863</v>
      </c>
      <c r="D308" s="227" t="s">
        <v>435</v>
      </c>
      <c r="E308" s="227" t="s">
        <v>382</v>
      </c>
      <c r="H308" s="227" t="s">
        <v>383</v>
      </c>
      <c r="I308" s="227" t="s">
        <v>61</v>
      </c>
      <c r="J308" s="227" t="s">
        <v>384</v>
      </c>
      <c r="K308" s="227">
        <v>2004</v>
      </c>
      <c r="L308" s="227" t="s">
        <v>360</v>
      </c>
      <c r="T308" s="229"/>
      <c r="X308" s="227" t="s">
        <v>4264</v>
      </c>
      <c r="Y308" s="227" t="s">
        <v>2754</v>
      </c>
      <c r="Z308" s="227" t="s">
        <v>2755</v>
      </c>
      <c r="AA308" s="227" t="s">
        <v>2756</v>
      </c>
      <c r="AB308" s="227" t="s">
        <v>2757</v>
      </c>
    </row>
    <row r="309" spans="1:28" x14ac:dyDescent="0.3">
      <c r="A309" s="227">
        <v>210877</v>
      </c>
      <c r="B309" s="227" t="s">
        <v>1252</v>
      </c>
      <c r="C309" s="227" t="s">
        <v>66</v>
      </c>
      <c r="D309" s="227" t="s">
        <v>1253</v>
      </c>
      <c r="E309" s="227" t="s">
        <v>381</v>
      </c>
      <c r="I309" s="227" t="s">
        <v>61</v>
      </c>
      <c r="Q309" s="227">
        <v>2000</v>
      </c>
      <c r="T309" s="229"/>
      <c r="U309" s="227" t="s">
        <v>633</v>
      </c>
      <c r="V309" s="227" t="s">
        <v>633</v>
      </c>
      <c r="W309" s="227" t="s">
        <v>2610</v>
      </c>
      <c r="X309" s="227" t="s">
        <v>4264</v>
      </c>
    </row>
    <row r="310" spans="1:28" x14ac:dyDescent="0.3">
      <c r="A310" s="227">
        <v>203995</v>
      </c>
      <c r="B310" s="227" t="s">
        <v>1246</v>
      </c>
      <c r="C310" s="227" t="s">
        <v>735</v>
      </c>
      <c r="D310" s="227" t="s">
        <v>244</v>
      </c>
      <c r="E310" s="227" t="s">
        <v>382</v>
      </c>
      <c r="I310" s="227" t="s">
        <v>61</v>
      </c>
      <c r="Q310" s="227">
        <v>2000</v>
      </c>
      <c r="T310" s="229"/>
      <c r="U310" s="227" t="s">
        <v>633</v>
      </c>
      <c r="V310" s="227" t="s">
        <v>633</v>
      </c>
      <c r="W310" s="227" t="s">
        <v>2610</v>
      </c>
      <c r="X310" s="227" t="s">
        <v>4264</v>
      </c>
    </row>
    <row r="311" spans="1:28" x14ac:dyDescent="0.3">
      <c r="A311" s="227">
        <v>200720</v>
      </c>
      <c r="B311" s="227" t="s">
        <v>1244</v>
      </c>
      <c r="C311" s="227" t="s">
        <v>68</v>
      </c>
      <c r="D311" s="227" t="s">
        <v>1245</v>
      </c>
      <c r="E311" s="227" t="s">
        <v>382</v>
      </c>
      <c r="I311" s="227" t="s">
        <v>61</v>
      </c>
      <c r="Q311" s="227">
        <v>2000</v>
      </c>
      <c r="T311" s="229"/>
      <c r="U311" s="227" t="s">
        <v>633</v>
      </c>
      <c r="V311" s="227" t="s">
        <v>633</v>
      </c>
      <c r="W311" s="227" t="s">
        <v>2610</v>
      </c>
      <c r="X311" s="227" t="s">
        <v>4264</v>
      </c>
    </row>
    <row r="312" spans="1:28" x14ac:dyDescent="0.3">
      <c r="A312" s="227">
        <v>207082</v>
      </c>
      <c r="B312" s="227" t="s">
        <v>1248</v>
      </c>
      <c r="C312" s="227" t="s">
        <v>314</v>
      </c>
      <c r="D312" s="227" t="s">
        <v>249</v>
      </c>
      <c r="E312" s="227" t="s">
        <v>381</v>
      </c>
      <c r="I312" s="227" t="s">
        <v>61</v>
      </c>
      <c r="Q312" s="227">
        <v>2000</v>
      </c>
      <c r="T312" s="229"/>
      <c r="U312" s="227" t="s">
        <v>633</v>
      </c>
      <c r="V312" s="227" t="s">
        <v>633</v>
      </c>
      <c r="W312" s="227" t="s">
        <v>2610</v>
      </c>
      <c r="X312" s="227" t="s">
        <v>4264</v>
      </c>
    </row>
    <row r="313" spans="1:28" x14ac:dyDescent="0.3">
      <c r="A313" s="227">
        <v>207217</v>
      </c>
      <c r="B313" s="227" t="s">
        <v>1249</v>
      </c>
      <c r="C313" s="227" t="s">
        <v>191</v>
      </c>
      <c r="D313" s="227" t="s">
        <v>1250</v>
      </c>
      <c r="E313" s="227" t="s">
        <v>381</v>
      </c>
      <c r="I313" s="227" t="s">
        <v>61</v>
      </c>
      <c r="Q313" s="227">
        <v>2000</v>
      </c>
      <c r="T313" s="229"/>
      <c r="U313" s="227" t="s">
        <v>633</v>
      </c>
      <c r="V313" s="227" t="s">
        <v>633</v>
      </c>
      <c r="W313" s="227" t="s">
        <v>2610</v>
      </c>
      <c r="X313" s="227" t="s">
        <v>4264</v>
      </c>
    </row>
    <row r="314" spans="1:28" x14ac:dyDescent="0.3">
      <c r="A314" s="227">
        <v>210629</v>
      </c>
      <c r="B314" s="227" t="s">
        <v>1251</v>
      </c>
      <c r="C314" s="227" t="s">
        <v>117</v>
      </c>
      <c r="D314" s="227" t="s">
        <v>237</v>
      </c>
      <c r="E314" s="227" t="s">
        <v>382</v>
      </c>
      <c r="I314" s="227" t="s">
        <v>61</v>
      </c>
      <c r="Q314" s="227">
        <v>2000</v>
      </c>
      <c r="T314" s="229"/>
      <c r="U314" s="227" t="s">
        <v>633</v>
      </c>
      <c r="V314" s="227" t="s">
        <v>633</v>
      </c>
      <c r="W314" s="227" t="s">
        <v>2610</v>
      </c>
      <c r="X314" s="227" t="s">
        <v>4264</v>
      </c>
    </row>
    <row r="315" spans="1:28" x14ac:dyDescent="0.3">
      <c r="A315" s="227">
        <v>207935</v>
      </c>
      <c r="B315" s="227" t="s">
        <v>1303</v>
      </c>
      <c r="C315" s="227" t="s">
        <v>68</v>
      </c>
      <c r="D315" s="227" t="s">
        <v>1304</v>
      </c>
      <c r="E315" s="227" t="s">
        <v>381</v>
      </c>
      <c r="I315" s="227" t="s">
        <v>61</v>
      </c>
      <c r="Q315" s="227">
        <v>2000</v>
      </c>
      <c r="T315" s="229"/>
      <c r="U315" s="227" t="s">
        <v>633</v>
      </c>
      <c r="V315" s="227" t="s">
        <v>633</v>
      </c>
      <c r="W315" s="227" t="s">
        <v>2610</v>
      </c>
      <c r="X315" s="227" t="s">
        <v>4264</v>
      </c>
    </row>
    <row r="316" spans="1:28" x14ac:dyDescent="0.3">
      <c r="A316" s="227">
        <v>202998</v>
      </c>
      <c r="B316" s="227" t="s">
        <v>2614</v>
      </c>
      <c r="C316" s="227" t="s">
        <v>123</v>
      </c>
      <c r="D316" s="227" t="s">
        <v>1245</v>
      </c>
      <c r="I316" s="227" t="s">
        <v>61</v>
      </c>
      <c r="X316" s="227" t="s">
        <v>4264</v>
      </c>
    </row>
    <row r="317" spans="1:28" x14ac:dyDescent="0.3">
      <c r="A317" s="227">
        <v>207459</v>
      </c>
      <c r="B317" s="227" t="s">
        <v>2615</v>
      </c>
      <c r="C317" s="227" t="s">
        <v>81</v>
      </c>
      <c r="D317" s="227" t="s">
        <v>339</v>
      </c>
      <c r="I317" s="227" t="s">
        <v>61</v>
      </c>
      <c r="X317" s="227" t="s">
        <v>4264</v>
      </c>
    </row>
    <row r="318" spans="1:28" x14ac:dyDescent="0.3">
      <c r="A318" s="227">
        <v>201075</v>
      </c>
      <c r="B318" s="227" t="s">
        <v>1883</v>
      </c>
      <c r="C318" s="227" t="s">
        <v>62</v>
      </c>
      <c r="D318" s="227" t="s">
        <v>1884</v>
      </c>
      <c r="E318" s="227" t="s">
        <v>381</v>
      </c>
      <c r="F318" s="228">
        <v>23224</v>
      </c>
      <c r="G318" s="227" t="s">
        <v>1885</v>
      </c>
      <c r="H318" s="227" t="s">
        <v>383</v>
      </c>
      <c r="I318" s="227" t="s">
        <v>61</v>
      </c>
      <c r="J318" s="227" t="s">
        <v>361</v>
      </c>
      <c r="K318" s="227">
        <v>1982</v>
      </c>
      <c r="L318" s="227" t="s">
        <v>362</v>
      </c>
      <c r="Q318" s="227">
        <v>2000</v>
      </c>
      <c r="T318" s="229"/>
      <c r="X318" s="227" t="s">
        <v>4265</v>
      </c>
      <c r="Y318" s="227" t="s">
        <v>4230</v>
      </c>
      <c r="Z318" s="227" t="s">
        <v>4212</v>
      </c>
      <c r="AA318" s="227" t="s">
        <v>3131</v>
      </c>
      <c r="AB318" s="227" t="s">
        <v>4231</v>
      </c>
    </row>
    <row r="319" spans="1:28" x14ac:dyDescent="0.3">
      <c r="A319" s="227">
        <v>202439</v>
      </c>
      <c r="B319" s="227" t="s">
        <v>1903</v>
      </c>
      <c r="C319" s="227" t="s">
        <v>71</v>
      </c>
      <c r="D319" s="227" t="s">
        <v>1904</v>
      </c>
      <c r="E319" s="227" t="s">
        <v>381</v>
      </c>
      <c r="F319" s="228">
        <v>23487</v>
      </c>
      <c r="G319" s="227" t="s">
        <v>1905</v>
      </c>
      <c r="H319" s="227" t="s">
        <v>383</v>
      </c>
      <c r="I319" s="227" t="s">
        <v>61</v>
      </c>
      <c r="Q319" s="227">
        <v>2000</v>
      </c>
      <c r="T319" s="229"/>
      <c r="X319" s="227" t="s">
        <v>4265</v>
      </c>
    </row>
    <row r="320" spans="1:28" x14ac:dyDescent="0.3">
      <c r="A320" s="227">
        <v>205375</v>
      </c>
      <c r="B320" s="227" t="s">
        <v>1663</v>
      </c>
      <c r="C320" s="227" t="s">
        <v>165</v>
      </c>
      <c r="D320" s="227" t="s">
        <v>253</v>
      </c>
      <c r="E320" s="227" t="s">
        <v>382</v>
      </c>
      <c r="F320" s="228">
        <v>24108</v>
      </c>
      <c r="G320" s="227" t="s">
        <v>1664</v>
      </c>
      <c r="H320" s="227" t="s">
        <v>383</v>
      </c>
      <c r="I320" s="227" t="s">
        <v>61</v>
      </c>
      <c r="Q320" s="227">
        <v>2000</v>
      </c>
      <c r="T320" s="229"/>
      <c r="X320" s="227" t="s">
        <v>4265</v>
      </c>
    </row>
    <row r="321" spans="1:28" x14ac:dyDescent="0.3">
      <c r="A321" s="227">
        <v>209517</v>
      </c>
      <c r="B321" s="227" t="s">
        <v>835</v>
      </c>
      <c r="C321" s="227" t="s">
        <v>68</v>
      </c>
      <c r="D321" s="227" t="s">
        <v>836</v>
      </c>
      <c r="E321" s="227" t="s">
        <v>382</v>
      </c>
      <c r="F321" s="228">
        <v>24529</v>
      </c>
      <c r="G321" s="227" t="s">
        <v>360</v>
      </c>
      <c r="H321" s="227" t="s">
        <v>383</v>
      </c>
      <c r="I321" s="227" t="s">
        <v>61</v>
      </c>
      <c r="Q321" s="227">
        <v>2000</v>
      </c>
      <c r="T321" s="229"/>
      <c r="X321" s="227" t="s">
        <v>4265</v>
      </c>
    </row>
    <row r="322" spans="1:28" x14ac:dyDescent="0.3">
      <c r="A322" s="227">
        <v>209596</v>
      </c>
      <c r="B322" s="227" t="s">
        <v>752</v>
      </c>
      <c r="C322" s="227" t="s">
        <v>457</v>
      </c>
      <c r="D322" s="227" t="s">
        <v>508</v>
      </c>
      <c r="E322" s="227" t="s">
        <v>381</v>
      </c>
      <c r="F322" s="228">
        <v>25938</v>
      </c>
      <c r="G322" s="227" t="s">
        <v>781</v>
      </c>
      <c r="H322" s="227" t="s">
        <v>383</v>
      </c>
      <c r="I322" s="227" t="s">
        <v>61</v>
      </c>
      <c r="Q322" s="227">
        <v>2000</v>
      </c>
      <c r="T322" s="229"/>
      <c r="X322" s="227" t="s">
        <v>4265</v>
      </c>
    </row>
    <row r="323" spans="1:28" x14ac:dyDescent="0.3">
      <c r="A323" s="227">
        <v>210599</v>
      </c>
      <c r="B323" s="227" t="s">
        <v>738</v>
      </c>
      <c r="C323" s="227" t="s">
        <v>106</v>
      </c>
      <c r="D323" s="227" t="s">
        <v>823</v>
      </c>
      <c r="E323" s="227" t="s">
        <v>381</v>
      </c>
      <c r="F323" s="228">
        <v>26205</v>
      </c>
      <c r="G323" s="227" t="s">
        <v>809</v>
      </c>
      <c r="H323" s="227" t="s">
        <v>388</v>
      </c>
      <c r="I323" s="227" t="s">
        <v>61</v>
      </c>
      <c r="Q323" s="227">
        <v>2000</v>
      </c>
      <c r="T323" s="229"/>
      <c r="X323" s="227" t="s">
        <v>4265</v>
      </c>
    </row>
    <row r="324" spans="1:28" x14ac:dyDescent="0.3">
      <c r="A324" s="227">
        <v>206730</v>
      </c>
      <c r="B324" s="227" t="s">
        <v>1953</v>
      </c>
      <c r="C324" s="227" t="s">
        <v>1365</v>
      </c>
      <c r="D324" s="227" t="s">
        <v>1954</v>
      </c>
      <c r="E324" s="227" t="s">
        <v>381</v>
      </c>
      <c r="F324" s="228">
        <v>27515</v>
      </c>
      <c r="G324" s="227" t="s">
        <v>1955</v>
      </c>
      <c r="H324" s="227" t="s">
        <v>383</v>
      </c>
      <c r="I324" s="227" t="s">
        <v>61</v>
      </c>
      <c r="Q324" s="227">
        <v>2000</v>
      </c>
      <c r="T324" s="229"/>
      <c r="X324" s="227" t="s">
        <v>4265</v>
      </c>
    </row>
    <row r="325" spans="1:28" x14ac:dyDescent="0.3">
      <c r="A325" s="227">
        <v>206623</v>
      </c>
      <c r="B325" s="227" t="s">
        <v>1666</v>
      </c>
      <c r="C325" s="227" t="s">
        <v>866</v>
      </c>
      <c r="D325" s="227" t="s">
        <v>334</v>
      </c>
      <c r="E325" s="227" t="s">
        <v>382</v>
      </c>
      <c r="F325" s="228">
        <v>28126</v>
      </c>
      <c r="G325" s="227" t="s">
        <v>555</v>
      </c>
      <c r="H325" s="227" t="s">
        <v>383</v>
      </c>
      <c r="I325" s="227" t="s">
        <v>61</v>
      </c>
      <c r="J325" s="227" t="s">
        <v>384</v>
      </c>
      <c r="K325" s="227">
        <v>2000</v>
      </c>
      <c r="L325" s="227" t="s">
        <v>360</v>
      </c>
      <c r="Q325" s="227">
        <v>2000</v>
      </c>
      <c r="T325" s="229"/>
      <c r="X325" s="227" t="s">
        <v>4265</v>
      </c>
      <c r="Y325" s="227" t="s">
        <v>4254</v>
      </c>
      <c r="Z325" s="227" t="s">
        <v>4128</v>
      </c>
      <c r="AA325" s="227" t="s">
        <v>4255</v>
      </c>
      <c r="AB325" s="227" t="s">
        <v>2704</v>
      </c>
    </row>
    <row r="326" spans="1:28" x14ac:dyDescent="0.3">
      <c r="A326" s="227">
        <v>201687</v>
      </c>
      <c r="B326" s="227" t="s">
        <v>1724</v>
      </c>
      <c r="C326" s="227" t="s">
        <v>104</v>
      </c>
      <c r="D326" s="227" t="s">
        <v>1891</v>
      </c>
      <c r="E326" s="227" t="s">
        <v>381</v>
      </c>
      <c r="F326" s="228">
        <v>28531</v>
      </c>
      <c r="G326" s="227" t="s">
        <v>1892</v>
      </c>
      <c r="H326" s="227" t="s">
        <v>383</v>
      </c>
      <c r="I326" s="227" t="s">
        <v>61</v>
      </c>
      <c r="Q326" s="227">
        <v>2000</v>
      </c>
      <c r="T326" s="229"/>
      <c r="X326" s="227" t="s">
        <v>4265</v>
      </c>
    </row>
    <row r="327" spans="1:28" x14ac:dyDescent="0.3">
      <c r="A327" s="227">
        <v>201093</v>
      </c>
      <c r="B327" s="227" t="s">
        <v>1339</v>
      </c>
      <c r="C327" s="227" t="s">
        <v>126</v>
      </c>
      <c r="D327" s="227" t="s">
        <v>283</v>
      </c>
      <c r="E327" s="227" t="s">
        <v>381</v>
      </c>
      <c r="F327" s="228">
        <v>28570</v>
      </c>
      <c r="G327" s="227" t="s">
        <v>360</v>
      </c>
      <c r="H327" s="227" t="s">
        <v>383</v>
      </c>
      <c r="I327" s="227" t="s">
        <v>61</v>
      </c>
      <c r="Q327" s="227">
        <v>2000</v>
      </c>
      <c r="T327" s="229"/>
      <c r="V327" s="227" t="s">
        <v>633</v>
      </c>
      <c r="X327" s="227" t="s">
        <v>4265</v>
      </c>
    </row>
    <row r="328" spans="1:28" x14ac:dyDescent="0.3">
      <c r="A328" s="227">
        <v>202150</v>
      </c>
      <c r="B328" s="227" t="s">
        <v>1598</v>
      </c>
      <c r="C328" s="227" t="s">
        <v>196</v>
      </c>
      <c r="D328" s="227" t="s">
        <v>1898</v>
      </c>
      <c r="E328" s="227" t="s">
        <v>382</v>
      </c>
      <c r="F328" s="228">
        <v>28805</v>
      </c>
      <c r="G328" s="227" t="s">
        <v>757</v>
      </c>
      <c r="H328" s="227" t="s">
        <v>383</v>
      </c>
      <c r="I328" s="227" t="s">
        <v>61</v>
      </c>
      <c r="J328" s="227" t="s">
        <v>384</v>
      </c>
      <c r="K328" s="227">
        <v>2000</v>
      </c>
      <c r="L328" s="227" t="s">
        <v>360</v>
      </c>
      <c r="Q328" s="227">
        <v>2000</v>
      </c>
      <c r="T328" s="229"/>
      <c r="X328" s="227" t="s">
        <v>4265</v>
      </c>
      <c r="Y328" s="227" t="s">
        <v>4232</v>
      </c>
      <c r="Z328" s="227" t="s">
        <v>4233</v>
      </c>
      <c r="AA328" s="227" t="s">
        <v>4234</v>
      </c>
      <c r="AB328" s="227" t="s">
        <v>2949</v>
      </c>
    </row>
    <row r="329" spans="1:28" x14ac:dyDescent="0.3">
      <c r="A329" s="227">
        <v>201332</v>
      </c>
      <c r="B329" s="227" t="s">
        <v>1661</v>
      </c>
      <c r="C329" s="227" t="s">
        <v>70</v>
      </c>
      <c r="D329" s="227" t="s">
        <v>513</v>
      </c>
      <c r="E329" s="227" t="s">
        <v>382</v>
      </c>
      <c r="F329" s="228">
        <v>28816</v>
      </c>
      <c r="G329" s="227" t="s">
        <v>757</v>
      </c>
      <c r="H329" s="227" t="s">
        <v>383</v>
      </c>
      <c r="I329" s="227" t="s">
        <v>61</v>
      </c>
      <c r="Q329" s="227">
        <v>2000</v>
      </c>
      <c r="T329" s="229"/>
      <c r="X329" s="227" t="s">
        <v>4265</v>
      </c>
    </row>
    <row r="330" spans="1:28" x14ac:dyDescent="0.3">
      <c r="A330" s="227">
        <v>201053</v>
      </c>
      <c r="B330" s="227" t="s">
        <v>1369</v>
      </c>
      <c r="C330" s="227" t="s">
        <v>106</v>
      </c>
      <c r="D330" s="227" t="s">
        <v>337</v>
      </c>
      <c r="E330" s="227" t="s">
        <v>381</v>
      </c>
      <c r="F330" s="228">
        <v>29488</v>
      </c>
      <c r="G330" s="227" t="s">
        <v>537</v>
      </c>
      <c r="H330" s="227" t="s">
        <v>383</v>
      </c>
      <c r="I330" s="227" t="s">
        <v>61</v>
      </c>
      <c r="Q330" s="227">
        <v>2000</v>
      </c>
      <c r="T330" s="229"/>
      <c r="X330" s="227" t="s">
        <v>4265</v>
      </c>
    </row>
    <row r="331" spans="1:28" x14ac:dyDescent="0.3">
      <c r="A331" s="227">
        <v>207836</v>
      </c>
      <c r="B331" s="227" t="s">
        <v>1390</v>
      </c>
      <c r="C331" s="227" t="s">
        <v>209</v>
      </c>
      <c r="D331" s="227" t="s">
        <v>1391</v>
      </c>
      <c r="E331" s="227" t="s">
        <v>382</v>
      </c>
      <c r="F331" s="228">
        <v>29752</v>
      </c>
      <c r="G331" s="227" t="s">
        <v>385</v>
      </c>
      <c r="H331" s="227" t="s">
        <v>383</v>
      </c>
      <c r="I331" s="227" t="s">
        <v>61</v>
      </c>
      <c r="J331" s="227" t="s">
        <v>384</v>
      </c>
      <c r="K331" s="227">
        <v>2003</v>
      </c>
      <c r="L331" s="227" t="s">
        <v>360</v>
      </c>
      <c r="Q331" s="227">
        <v>2000</v>
      </c>
      <c r="T331" s="229"/>
      <c r="X331" s="227" t="s">
        <v>4265</v>
      </c>
      <c r="Y331" s="227" t="s">
        <v>4256</v>
      </c>
      <c r="Z331" s="227" t="s">
        <v>4257</v>
      </c>
      <c r="AA331" s="227" t="s">
        <v>4258</v>
      </c>
      <c r="AB331" s="227" t="s">
        <v>385</v>
      </c>
    </row>
    <row r="332" spans="1:28" x14ac:dyDescent="0.3">
      <c r="A332" s="227">
        <v>205291</v>
      </c>
      <c r="B332" s="227" t="s">
        <v>1690</v>
      </c>
      <c r="C332" s="227" t="s">
        <v>659</v>
      </c>
      <c r="D332" s="227" t="s">
        <v>768</v>
      </c>
      <c r="E332" s="227" t="s">
        <v>381</v>
      </c>
      <c r="F332" s="228">
        <v>29839</v>
      </c>
      <c r="G332" s="227" t="s">
        <v>757</v>
      </c>
      <c r="H332" s="227" t="s">
        <v>383</v>
      </c>
      <c r="I332" s="227" t="s">
        <v>61</v>
      </c>
      <c r="Q332" s="227">
        <v>2000</v>
      </c>
      <c r="T332" s="229"/>
      <c r="X332" s="227" t="s">
        <v>4265</v>
      </c>
    </row>
    <row r="333" spans="1:28" x14ac:dyDescent="0.3">
      <c r="A333" s="227">
        <v>206598</v>
      </c>
      <c r="B333" s="227" t="s">
        <v>1392</v>
      </c>
      <c r="C333" s="227" t="s">
        <v>1393</v>
      </c>
      <c r="D333" s="227" t="s">
        <v>1950</v>
      </c>
      <c r="E333" s="227" t="s">
        <v>382</v>
      </c>
      <c r="F333" s="228">
        <v>30032</v>
      </c>
      <c r="G333" s="227" t="s">
        <v>1951</v>
      </c>
      <c r="H333" s="227" t="s">
        <v>383</v>
      </c>
      <c r="I333" s="227" t="s">
        <v>61</v>
      </c>
      <c r="Q333" s="227">
        <v>2000</v>
      </c>
      <c r="T333" s="229"/>
      <c r="X333" s="227" t="s">
        <v>4265</v>
      </c>
    </row>
    <row r="334" spans="1:28" x14ac:dyDescent="0.3">
      <c r="A334" s="227">
        <v>209187</v>
      </c>
      <c r="B334" s="227" t="s">
        <v>756</v>
      </c>
      <c r="C334" s="227" t="s">
        <v>68</v>
      </c>
      <c r="D334" s="227" t="s">
        <v>847</v>
      </c>
      <c r="E334" s="227" t="s">
        <v>381</v>
      </c>
      <c r="F334" s="228">
        <v>30055</v>
      </c>
      <c r="G334" s="227" t="s">
        <v>757</v>
      </c>
      <c r="H334" s="227" t="s">
        <v>383</v>
      </c>
      <c r="I334" s="227" t="s">
        <v>61</v>
      </c>
      <c r="Q334" s="227">
        <v>2000</v>
      </c>
      <c r="T334" s="229"/>
      <c r="X334" s="227" t="s">
        <v>4265</v>
      </c>
    </row>
    <row r="335" spans="1:28" x14ac:dyDescent="0.3">
      <c r="A335" s="227">
        <v>209173</v>
      </c>
      <c r="B335" s="227" t="s">
        <v>812</v>
      </c>
      <c r="C335" s="227" t="s">
        <v>97</v>
      </c>
      <c r="D335" s="227" t="s">
        <v>813</v>
      </c>
      <c r="E335" s="227" t="s">
        <v>381</v>
      </c>
      <c r="F335" s="228">
        <v>30063</v>
      </c>
      <c r="G335" s="227" t="s">
        <v>360</v>
      </c>
      <c r="H335" s="227" t="s">
        <v>383</v>
      </c>
      <c r="I335" s="227" t="s">
        <v>61</v>
      </c>
      <c r="Q335" s="227">
        <v>2000</v>
      </c>
      <c r="T335" s="229"/>
      <c r="X335" s="227" t="s">
        <v>4265</v>
      </c>
    </row>
    <row r="336" spans="1:28" x14ac:dyDescent="0.3">
      <c r="A336" s="227">
        <v>204339</v>
      </c>
      <c r="B336" s="227" t="s">
        <v>1650</v>
      </c>
      <c r="C336" s="227" t="s">
        <v>71</v>
      </c>
      <c r="D336" s="227" t="s">
        <v>1925</v>
      </c>
      <c r="E336" s="227" t="s">
        <v>381</v>
      </c>
      <c r="F336" s="228">
        <v>30190</v>
      </c>
      <c r="G336" s="227" t="s">
        <v>757</v>
      </c>
      <c r="H336" s="227" t="s">
        <v>383</v>
      </c>
      <c r="I336" s="227" t="s">
        <v>61</v>
      </c>
      <c r="J336" s="227" t="s">
        <v>384</v>
      </c>
      <c r="K336" s="227">
        <v>2005</v>
      </c>
      <c r="L336" s="227" t="s">
        <v>360</v>
      </c>
      <c r="Q336" s="227">
        <v>2000</v>
      </c>
      <c r="T336" s="229"/>
      <c r="X336" s="227" t="s">
        <v>4265</v>
      </c>
      <c r="Y336" s="227" t="s">
        <v>4247</v>
      </c>
      <c r="Z336" s="227" t="s">
        <v>2767</v>
      </c>
      <c r="AA336" s="227" t="s">
        <v>2901</v>
      </c>
      <c r="AB336" s="227" t="s">
        <v>4248</v>
      </c>
    </row>
    <row r="337" spans="1:28" x14ac:dyDescent="0.3">
      <c r="A337" s="227">
        <v>203150</v>
      </c>
      <c r="B337" s="227" t="s">
        <v>1371</v>
      </c>
      <c r="C337" s="227" t="s">
        <v>431</v>
      </c>
      <c r="D337" s="227" t="s">
        <v>1911</v>
      </c>
      <c r="E337" s="227" t="s">
        <v>381</v>
      </c>
      <c r="F337" s="228">
        <v>30682</v>
      </c>
      <c r="G337" s="227" t="s">
        <v>757</v>
      </c>
      <c r="H337" s="227" t="s">
        <v>383</v>
      </c>
      <c r="I337" s="227" t="s">
        <v>61</v>
      </c>
      <c r="J337" s="227" t="s">
        <v>361</v>
      </c>
      <c r="K337" s="227">
        <v>2001</v>
      </c>
      <c r="L337" s="227" t="s">
        <v>360</v>
      </c>
      <c r="Q337" s="227">
        <v>2000</v>
      </c>
      <c r="T337" s="229"/>
      <c r="X337" s="227" t="s">
        <v>4265</v>
      </c>
      <c r="Y337" s="227" t="s">
        <v>4239</v>
      </c>
      <c r="Z337" s="227" t="s">
        <v>4228</v>
      </c>
      <c r="AA337" s="227" t="s">
        <v>4240</v>
      </c>
      <c r="AB337" s="227" t="s">
        <v>2671</v>
      </c>
    </row>
    <row r="338" spans="1:28" x14ac:dyDescent="0.3">
      <c r="A338" s="227">
        <v>206499</v>
      </c>
      <c r="B338" s="227" t="s">
        <v>1628</v>
      </c>
      <c r="C338" s="227" t="s">
        <v>63</v>
      </c>
      <c r="D338" s="227" t="s">
        <v>1946</v>
      </c>
      <c r="E338" s="227" t="s">
        <v>382</v>
      </c>
      <c r="F338" s="228">
        <v>30682</v>
      </c>
      <c r="G338" s="227" t="s">
        <v>1947</v>
      </c>
      <c r="H338" s="227" t="s">
        <v>383</v>
      </c>
      <c r="I338" s="227" t="s">
        <v>61</v>
      </c>
      <c r="J338" s="227" t="s">
        <v>384</v>
      </c>
      <c r="K338" s="227">
        <v>2009</v>
      </c>
      <c r="L338" s="227" t="s">
        <v>379</v>
      </c>
      <c r="Q338" s="227">
        <v>2000</v>
      </c>
      <c r="T338" s="229"/>
      <c r="X338" s="227" t="s">
        <v>4265</v>
      </c>
      <c r="Y338" s="227" t="s">
        <v>4252</v>
      </c>
      <c r="Z338" s="227" t="s">
        <v>3357</v>
      </c>
      <c r="AA338" s="227" t="s">
        <v>4253</v>
      </c>
      <c r="AB338" s="227" t="s">
        <v>4153</v>
      </c>
    </row>
    <row r="339" spans="1:28" x14ac:dyDescent="0.3">
      <c r="A339" s="227">
        <v>201455</v>
      </c>
      <c r="B339" s="227" t="s">
        <v>1726</v>
      </c>
      <c r="C339" s="227" t="s">
        <v>77</v>
      </c>
      <c r="D339" s="227" t="s">
        <v>1888</v>
      </c>
      <c r="E339" s="227" t="s">
        <v>381</v>
      </c>
      <c r="F339" s="228">
        <v>30758</v>
      </c>
      <c r="G339" s="227" t="s">
        <v>795</v>
      </c>
      <c r="H339" s="227" t="s">
        <v>383</v>
      </c>
      <c r="I339" s="227" t="s">
        <v>61</v>
      </c>
      <c r="Q339" s="227">
        <v>2000</v>
      </c>
      <c r="T339" s="229"/>
      <c r="X339" s="227" t="s">
        <v>4265</v>
      </c>
    </row>
    <row r="340" spans="1:28" x14ac:dyDescent="0.3">
      <c r="A340" s="227">
        <v>204273</v>
      </c>
      <c r="B340" s="227" t="s">
        <v>1644</v>
      </c>
      <c r="C340" s="227" t="s">
        <v>1645</v>
      </c>
      <c r="D340" s="227" t="s">
        <v>258</v>
      </c>
      <c r="E340" s="227" t="s">
        <v>382</v>
      </c>
      <c r="F340" s="228">
        <v>30834</v>
      </c>
      <c r="G340" s="227" t="s">
        <v>372</v>
      </c>
      <c r="H340" s="227" t="s">
        <v>383</v>
      </c>
      <c r="I340" s="227" t="s">
        <v>61</v>
      </c>
      <c r="J340" s="227" t="s">
        <v>384</v>
      </c>
      <c r="K340" s="227">
        <v>2001</v>
      </c>
      <c r="L340" s="227" t="s">
        <v>372</v>
      </c>
      <c r="Q340" s="227">
        <v>2000</v>
      </c>
      <c r="T340" s="229"/>
      <c r="X340" s="227" t="s">
        <v>4265</v>
      </c>
      <c r="Y340" s="227" t="s">
        <v>4245</v>
      </c>
      <c r="Z340" s="227" t="s">
        <v>4246</v>
      </c>
      <c r="AA340" s="227" t="s">
        <v>3158</v>
      </c>
      <c r="AB340" s="227" t="s">
        <v>2646</v>
      </c>
    </row>
    <row r="341" spans="1:28" x14ac:dyDescent="0.3">
      <c r="A341" s="227">
        <v>209700</v>
      </c>
      <c r="B341" s="227" t="s">
        <v>746</v>
      </c>
      <c r="C341" s="227" t="s">
        <v>107</v>
      </c>
      <c r="D341" s="227" t="s">
        <v>834</v>
      </c>
      <c r="E341" s="227" t="s">
        <v>382</v>
      </c>
      <c r="F341" s="228">
        <v>31057</v>
      </c>
      <c r="G341" s="227" t="s">
        <v>360</v>
      </c>
      <c r="H341" s="227" t="s">
        <v>388</v>
      </c>
      <c r="I341" s="227" t="s">
        <v>61</v>
      </c>
      <c r="Q341" s="227">
        <v>2000</v>
      </c>
      <c r="T341" s="229"/>
      <c r="X341" s="227" t="s">
        <v>4265</v>
      </c>
    </row>
    <row r="342" spans="1:28" x14ac:dyDescent="0.3">
      <c r="A342" s="227">
        <v>209494</v>
      </c>
      <c r="B342" s="227" t="s">
        <v>734</v>
      </c>
      <c r="C342" s="227" t="s">
        <v>197</v>
      </c>
      <c r="D342" s="227" t="s">
        <v>811</v>
      </c>
      <c r="E342" s="227" t="s">
        <v>381</v>
      </c>
      <c r="F342" s="228">
        <v>31070</v>
      </c>
      <c r="G342" s="227" t="s">
        <v>757</v>
      </c>
      <c r="H342" s="227" t="s">
        <v>383</v>
      </c>
      <c r="I342" s="227" t="s">
        <v>61</v>
      </c>
      <c r="Q342" s="227">
        <v>2000</v>
      </c>
      <c r="T342" s="229"/>
      <c r="X342" s="227" t="s">
        <v>4265</v>
      </c>
    </row>
    <row r="343" spans="1:28" x14ac:dyDescent="0.3">
      <c r="A343" s="227">
        <v>204749</v>
      </c>
      <c r="B343" s="227" t="s">
        <v>1349</v>
      </c>
      <c r="C343" s="227" t="s">
        <v>1350</v>
      </c>
      <c r="D343" s="227" t="s">
        <v>1351</v>
      </c>
      <c r="E343" s="227" t="s">
        <v>381</v>
      </c>
      <c r="F343" s="228">
        <v>31263</v>
      </c>
      <c r="G343" s="227" t="s">
        <v>360</v>
      </c>
      <c r="H343" s="227" t="s">
        <v>383</v>
      </c>
      <c r="I343" s="227" t="s">
        <v>61</v>
      </c>
      <c r="Q343" s="227">
        <v>2000</v>
      </c>
      <c r="T343" s="229"/>
      <c r="V343" s="227" t="s">
        <v>633</v>
      </c>
      <c r="X343" s="227" t="s">
        <v>4265</v>
      </c>
    </row>
    <row r="344" spans="1:28" x14ac:dyDescent="0.3">
      <c r="A344" s="227">
        <v>206358</v>
      </c>
      <c r="B344" s="227" t="s">
        <v>1402</v>
      </c>
      <c r="C344" s="227" t="s">
        <v>177</v>
      </c>
      <c r="D344" s="227" t="s">
        <v>1944</v>
      </c>
      <c r="E344" s="227" t="s">
        <v>381</v>
      </c>
      <c r="F344" s="228">
        <v>31471</v>
      </c>
      <c r="G344" s="227" t="s">
        <v>775</v>
      </c>
      <c r="H344" s="227" t="s">
        <v>383</v>
      </c>
      <c r="I344" s="227" t="s">
        <v>61</v>
      </c>
      <c r="J344" s="227" t="s">
        <v>361</v>
      </c>
      <c r="K344" s="227">
        <v>2004</v>
      </c>
      <c r="L344" s="227" t="s">
        <v>360</v>
      </c>
      <c r="Q344" s="227">
        <v>2000</v>
      </c>
      <c r="T344" s="229"/>
      <c r="X344" s="227" t="s">
        <v>4265</v>
      </c>
      <c r="Y344" s="227" t="s">
        <v>4249</v>
      </c>
      <c r="Z344" s="227" t="s">
        <v>4250</v>
      </c>
      <c r="AA344" s="227" t="s">
        <v>4251</v>
      </c>
      <c r="AB344" s="227" t="s">
        <v>4229</v>
      </c>
    </row>
    <row r="345" spans="1:28" x14ac:dyDescent="0.3">
      <c r="A345" s="227">
        <v>202711</v>
      </c>
      <c r="B345" s="227" t="s">
        <v>1414</v>
      </c>
      <c r="C345" s="227" t="s">
        <v>484</v>
      </c>
      <c r="D345" s="227" t="s">
        <v>1908</v>
      </c>
      <c r="E345" s="227" t="s">
        <v>382</v>
      </c>
      <c r="F345" s="228">
        <v>31550</v>
      </c>
      <c r="G345" s="227" t="s">
        <v>360</v>
      </c>
      <c r="H345" s="227" t="s">
        <v>383</v>
      </c>
      <c r="I345" s="227" t="s">
        <v>61</v>
      </c>
      <c r="J345" s="227" t="s">
        <v>384</v>
      </c>
      <c r="K345" s="227">
        <v>2004</v>
      </c>
      <c r="L345" s="227" t="s">
        <v>360</v>
      </c>
      <c r="Q345" s="227">
        <v>2000</v>
      </c>
      <c r="T345" s="229"/>
      <c r="X345" s="227" t="s">
        <v>4265</v>
      </c>
      <c r="Y345" s="227" t="s">
        <v>4235</v>
      </c>
      <c r="Z345" s="227" t="s">
        <v>4236</v>
      </c>
      <c r="AA345" s="227" t="s">
        <v>4237</v>
      </c>
      <c r="AB345" s="227" t="s">
        <v>4238</v>
      </c>
    </row>
    <row r="346" spans="1:28" x14ac:dyDescent="0.3">
      <c r="A346" s="227">
        <v>203428</v>
      </c>
      <c r="B346" s="227" t="s">
        <v>1730</v>
      </c>
      <c r="C346" s="227" t="s">
        <v>71</v>
      </c>
      <c r="D346" s="227" t="s">
        <v>1916</v>
      </c>
      <c r="E346" s="227" t="s">
        <v>381</v>
      </c>
      <c r="F346" s="228">
        <v>31650</v>
      </c>
      <c r="G346" s="227" t="s">
        <v>757</v>
      </c>
      <c r="H346" s="227" t="s">
        <v>383</v>
      </c>
      <c r="I346" s="227" t="s">
        <v>61</v>
      </c>
      <c r="J346" s="227" t="s">
        <v>384</v>
      </c>
      <c r="K346" s="227">
        <v>2004</v>
      </c>
      <c r="L346" s="227" t="s">
        <v>360</v>
      </c>
      <c r="Q346" s="227">
        <v>2000</v>
      </c>
      <c r="T346" s="229"/>
      <c r="X346" s="227" t="s">
        <v>4265</v>
      </c>
      <c r="Y346" s="227" t="s">
        <v>4241</v>
      </c>
      <c r="Z346" s="227" t="s">
        <v>3985</v>
      </c>
      <c r="AA346" s="227" t="s">
        <v>2770</v>
      </c>
      <c r="AB346" s="227" t="s">
        <v>2630</v>
      </c>
    </row>
    <row r="347" spans="1:28" x14ac:dyDescent="0.3">
      <c r="A347" s="227">
        <v>207990</v>
      </c>
      <c r="B347" s="227" t="s">
        <v>749</v>
      </c>
      <c r="C347" s="227" t="s">
        <v>165</v>
      </c>
      <c r="D347" s="227" t="s">
        <v>839</v>
      </c>
      <c r="E347" s="227" t="s">
        <v>381</v>
      </c>
      <c r="F347" s="228">
        <v>31658</v>
      </c>
      <c r="G347" s="227" t="s">
        <v>840</v>
      </c>
      <c r="H347" s="227" t="s">
        <v>383</v>
      </c>
      <c r="I347" s="227" t="s">
        <v>61</v>
      </c>
      <c r="Q347" s="227">
        <v>2000</v>
      </c>
      <c r="T347" s="229"/>
      <c r="X347" s="227" t="s">
        <v>4265</v>
      </c>
    </row>
    <row r="348" spans="1:28" x14ac:dyDescent="0.3">
      <c r="A348" s="227">
        <v>203792</v>
      </c>
      <c r="B348" s="227" t="s">
        <v>1345</v>
      </c>
      <c r="C348" s="227" t="s">
        <v>179</v>
      </c>
      <c r="D348" s="227" t="s">
        <v>290</v>
      </c>
      <c r="E348" s="227" t="s">
        <v>381</v>
      </c>
      <c r="F348" s="228">
        <v>31778</v>
      </c>
      <c r="G348" s="227" t="s">
        <v>1346</v>
      </c>
      <c r="H348" s="227" t="s">
        <v>383</v>
      </c>
      <c r="I348" s="227" t="s">
        <v>61</v>
      </c>
      <c r="Q348" s="227">
        <v>2000</v>
      </c>
      <c r="T348" s="229"/>
      <c r="V348" s="227" t="s">
        <v>633</v>
      </c>
      <c r="X348" s="227" t="s">
        <v>4265</v>
      </c>
    </row>
    <row r="349" spans="1:28" x14ac:dyDescent="0.3">
      <c r="A349" s="227">
        <v>208833</v>
      </c>
      <c r="B349" s="227" t="s">
        <v>732</v>
      </c>
      <c r="C349" s="227" t="s">
        <v>94</v>
      </c>
      <c r="D349" s="227" t="s">
        <v>340</v>
      </c>
      <c r="E349" s="227" t="s">
        <v>381</v>
      </c>
      <c r="F349" s="228">
        <v>31778</v>
      </c>
      <c r="G349" s="227" t="s">
        <v>360</v>
      </c>
      <c r="H349" s="227" t="s">
        <v>383</v>
      </c>
      <c r="I349" s="227" t="s">
        <v>61</v>
      </c>
      <c r="Q349" s="227">
        <v>2000</v>
      </c>
      <c r="T349" s="229"/>
      <c r="V349" s="227" t="s">
        <v>633</v>
      </c>
      <c r="X349" s="227" t="s">
        <v>4265</v>
      </c>
    </row>
    <row r="350" spans="1:28" x14ac:dyDescent="0.3">
      <c r="A350" s="227">
        <v>203450</v>
      </c>
      <c r="B350" s="227" t="s">
        <v>1412</v>
      </c>
      <c r="C350" s="227" t="s">
        <v>90</v>
      </c>
      <c r="D350" s="227" t="s">
        <v>1917</v>
      </c>
      <c r="E350" s="227" t="s">
        <v>382</v>
      </c>
      <c r="F350" s="228">
        <v>31778</v>
      </c>
      <c r="G350" s="227" t="s">
        <v>757</v>
      </c>
      <c r="H350" s="227" t="s">
        <v>383</v>
      </c>
      <c r="I350" s="227" t="s">
        <v>61</v>
      </c>
      <c r="J350" s="227" t="s">
        <v>384</v>
      </c>
      <c r="K350" s="227">
        <v>2005</v>
      </c>
      <c r="L350" s="227" t="s">
        <v>360</v>
      </c>
      <c r="Q350" s="227">
        <v>2000</v>
      </c>
      <c r="T350" s="229"/>
      <c r="X350" s="227" t="s">
        <v>4265</v>
      </c>
      <c r="Y350" s="227" t="s">
        <v>4242</v>
      </c>
      <c r="Z350" s="227" t="s">
        <v>4243</v>
      </c>
      <c r="AA350" s="227" t="s">
        <v>4244</v>
      </c>
      <c r="AB350" s="227" t="s">
        <v>2806</v>
      </c>
    </row>
    <row r="351" spans="1:28" x14ac:dyDescent="0.3">
      <c r="A351" s="227">
        <v>207253</v>
      </c>
      <c r="B351" s="227" t="s">
        <v>1352</v>
      </c>
      <c r="C351" s="227" t="s">
        <v>78</v>
      </c>
      <c r="D351" s="227" t="s">
        <v>304</v>
      </c>
      <c r="E351" s="227" t="s">
        <v>381</v>
      </c>
      <c r="F351" s="228">
        <v>31788</v>
      </c>
      <c r="G351" s="227" t="s">
        <v>360</v>
      </c>
      <c r="H351" s="227" t="s">
        <v>383</v>
      </c>
      <c r="I351" s="227" t="s">
        <v>61</v>
      </c>
      <c r="Q351" s="227">
        <v>2000</v>
      </c>
      <c r="T351" s="229"/>
      <c r="V351" s="227" t="s">
        <v>633</v>
      </c>
      <c r="X351" s="227" t="s">
        <v>4265</v>
      </c>
    </row>
    <row r="352" spans="1:28" x14ac:dyDescent="0.3">
      <c r="A352" s="227">
        <v>210273</v>
      </c>
      <c r="B352" s="227" t="s">
        <v>728</v>
      </c>
      <c r="C352" s="227" t="s">
        <v>163</v>
      </c>
      <c r="D352" s="227" t="s">
        <v>729</v>
      </c>
      <c r="E352" s="227" t="s">
        <v>382</v>
      </c>
      <c r="F352" s="228">
        <v>32509</v>
      </c>
      <c r="G352" s="227" t="s">
        <v>360</v>
      </c>
      <c r="H352" s="227" t="s">
        <v>383</v>
      </c>
      <c r="I352" s="227" t="s">
        <v>61</v>
      </c>
      <c r="Q352" s="227">
        <v>2000</v>
      </c>
      <c r="T352" s="229"/>
      <c r="V352" s="227" t="s">
        <v>633</v>
      </c>
      <c r="X352" s="227" t="s">
        <v>4265</v>
      </c>
    </row>
    <row r="353" spans="1:28" x14ac:dyDescent="0.3">
      <c r="A353" s="227">
        <v>209072</v>
      </c>
      <c r="B353" s="227" t="s">
        <v>736</v>
      </c>
      <c r="C353" s="227" t="s">
        <v>95</v>
      </c>
      <c r="D353" s="227" t="s">
        <v>818</v>
      </c>
      <c r="E353" s="227" t="s">
        <v>381</v>
      </c>
      <c r="F353" s="228">
        <v>32663</v>
      </c>
      <c r="G353" s="227" t="s">
        <v>819</v>
      </c>
      <c r="H353" s="227" t="s">
        <v>383</v>
      </c>
      <c r="I353" s="227" t="s">
        <v>61</v>
      </c>
      <c r="Q353" s="227">
        <v>2000</v>
      </c>
      <c r="T353" s="229"/>
      <c r="X353" s="227" t="s">
        <v>4265</v>
      </c>
    </row>
    <row r="354" spans="1:28" x14ac:dyDescent="0.3">
      <c r="A354" s="227">
        <v>211419</v>
      </c>
      <c r="B354" s="227" t="s">
        <v>750</v>
      </c>
      <c r="C354" s="227" t="s">
        <v>92</v>
      </c>
      <c r="D354" s="227" t="s">
        <v>751</v>
      </c>
      <c r="E354" s="227" t="s">
        <v>381</v>
      </c>
      <c r="F354" s="228">
        <v>32880</v>
      </c>
      <c r="G354" s="227" t="s">
        <v>539</v>
      </c>
      <c r="H354" s="227" t="s">
        <v>388</v>
      </c>
      <c r="I354" s="227" t="s">
        <v>61</v>
      </c>
      <c r="Q354" s="227">
        <v>2000</v>
      </c>
      <c r="T354" s="229"/>
      <c r="X354" s="227" t="s">
        <v>4265</v>
      </c>
    </row>
    <row r="355" spans="1:28" x14ac:dyDescent="0.3">
      <c r="A355" s="227">
        <v>210390</v>
      </c>
      <c r="B355" s="227" t="s">
        <v>748</v>
      </c>
      <c r="C355" s="227" t="s">
        <v>68</v>
      </c>
      <c r="D355" s="227" t="s">
        <v>838</v>
      </c>
      <c r="E355" s="227" t="s">
        <v>382</v>
      </c>
      <c r="F355" s="228">
        <v>34198</v>
      </c>
      <c r="G355" s="227" t="s">
        <v>787</v>
      </c>
      <c r="H355" s="227" t="s">
        <v>383</v>
      </c>
      <c r="I355" s="227" t="s">
        <v>61</v>
      </c>
      <c r="Q355" s="227">
        <v>2000</v>
      </c>
      <c r="T355" s="229"/>
      <c r="X355" s="227" t="s">
        <v>4265</v>
      </c>
    </row>
    <row r="356" spans="1:28" x14ac:dyDescent="0.3">
      <c r="A356" s="227">
        <v>209770</v>
      </c>
      <c r="B356" s="227" t="s">
        <v>740</v>
      </c>
      <c r="C356" s="227" t="s">
        <v>488</v>
      </c>
      <c r="D356" s="227" t="s">
        <v>825</v>
      </c>
      <c r="E356" s="227" t="s">
        <v>382</v>
      </c>
      <c r="F356" s="228">
        <v>34335</v>
      </c>
      <c r="G356" s="227" t="s">
        <v>757</v>
      </c>
      <c r="H356" s="227" t="s">
        <v>383</v>
      </c>
      <c r="I356" s="227" t="s">
        <v>61</v>
      </c>
      <c r="Q356" s="227">
        <v>2000</v>
      </c>
      <c r="T356" s="229"/>
      <c r="X356" s="227" t="s">
        <v>4265</v>
      </c>
    </row>
    <row r="357" spans="1:28" x14ac:dyDescent="0.3">
      <c r="A357" s="227">
        <v>209638</v>
      </c>
      <c r="B357" s="227" t="s">
        <v>737</v>
      </c>
      <c r="C357" s="227" t="s">
        <v>113</v>
      </c>
      <c r="D357" s="227" t="s">
        <v>821</v>
      </c>
      <c r="E357" s="227" t="s">
        <v>382</v>
      </c>
      <c r="F357" s="228">
        <v>34350</v>
      </c>
      <c r="G357" s="227" t="s">
        <v>757</v>
      </c>
      <c r="H357" s="227" t="s">
        <v>383</v>
      </c>
      <c r="I357" s="227" t="s">
        <v>61</v>
      </c>
      <c r="Q357" s="227">
        <v>2000</v>
      </c>
      <c r="T357" s="229"/>
      <c r="X357" s="227" t="s">
        <v>4265</v>
      </c>
    </row>
    <row r="358" spans="1:28" x14ac:dyDescent="0.3">
      <c r="A358" s="227">
        <v>210837</v>
      </c>
      <c r="B358" s="227" t="s">
        <v>743</v>
      </c>
      <c r="C358" s="227" t="s">
        <v>744</v>
      </c>
      <c r="D358" s="227" t="s">
        <v>745</v>
      </c>
      <c r="E358" s="227" t="s">
        <v>381</v>
      </c>
      <c r="F358" s="228">
        <v>34392</v>
      </c>
      <c r="G358" s="227" t="s">
        <v>360</v>
      </c>
      <c r="H358" s="227" t="s">
        <v>388</v>
      </c>
      <c r="I358" s="227" t="s">
        <v>61</v>
      </c>
      <c r="Q358" s="227">
        <v>2000</v>
      </c>
      <c r="T358" s="229"/>
      <c r="X358" s="227" t="s">
        <v>4265</v>
      </c>
    </row>
    <row r="359" spans="1:28" x14ac:dyDescent="0.3">
      <c r="A359" s="227">
        <v>211656</v>
      </c>
      <c r="B359" s="227" t="s">
        <v>753</v>
      </c>
      <c r="C359" s="227" t="s">
        <v>754</v>
      </c>
      <c r="D359" s="227" t="s">
        <v>843</v>
      </c>
      <c r="E359" s="227" t="s">
        <v>382</v>
      </c>
      <c r="F359" s="228">
        <v>34545</v>
      </c>
      <c r="G359" s="227" t="s">
        <v>844</v>
      </c>
      <c r="H359" s="227" t="s">
        <v>383</v>
      </c>
      <c r="I359" s="227" t="s">
        <v>61</v>
      </c>
      <c r="Q359" s="227">
        <v>2000</v>
      </c>
      <c r="T359" s="229"/>
      <c r="X359" s="227" t="s">
        <v>4265</v>
      </c>
    </row>
    <row r="360" spans="1:28" x14ac:dyDescent="0.3">
      <c r="A360" s="227">
        <v>211568</v>
      </c>
      <c r="B360" s="227" t="s">
        <v>739</v>
      </c>
      <c r="C360" s="227" t="s">
        <v>824</v>
      </c>
      <c r="D360" s="227" t="s">
        <v>335</v>
      </c>
      <c r="E360" s="227" t="s">
        <v>381</v>
      </c>
      <c r="F360" s="228">
        <v>34704</v>
      </c>
      <c r="G360" s="227" t="s">
        <v>360</v>
      </c>
      <c r="H360" s="227" t="s">
        <v>383</v>
      </c>
      <c r="I360" s="227" t="s">
        <v>61</v>
      </c>
      <c r="Q360" s="227">
        <v>2000</v>
      </c>
      <c r="T360" s="229"/>
      <c r="X360" s="227" t="s">
        <v>4265</v>
      </c>
    </row>
    <row r="361" spans="1:28" x14ac:dyDescent="0.3">
      <c r="A361" s="227">
        <v>210334</v>
      </c>
      <c r="B361" s="227" t="s">
        <v>747</v>
      </c>
      <c r="C361" s="227" t="s">
        <v>180</v>
      </c>
      <c r="D361" s="227" t="s">
        <v>837</v>
      </c>
      <c r="E361" s="227" t="s">
        <v>382</v>
      </c>
      <c r="F361" s="228">
        <v>35037</v>
      </c>
      <c r="G361" s="227" t="s">
        <v>757</v>
      </c>
      <c r="H361" s="227" t="s">
        <v>383</v>
      </c>
      <c r="I361" s="227" t="s">
        <v>61</v>
      </c>
      <c r="Q361" s="227">
        <v>2000</v>
      </c>
      <c r="T361" s="229"/>
      <c r="X361" s="227" t="s">
        <v>4265</v>
      </c>
    </row>
    <row r="362" spans="1:28" x14ac:dyDescent="0.3">
      <c r="A362" s="227">
        <v>210270</v>
      </c>
      <c r="B362" s="227" t="s">
        <v>827</v>
      </c>
      <c r="C362" s="227" t="s">
        <v>195</v>
      </c>
      <c r="D362" s="227" t="s">
        <v>319</v>
      </c>
      <c r="E362" s="227" t="s">
        <v>382</v>
      </c>
      <c r="F362" s="228">
        <v>35065</v>
      </c>
      <c r="G362" s="227" t="s">
        <v>360</v>
      </c>
      <c r="H362" s="227" t="s">
        <v>383</v>
      </c>
      <c r="I362" s="227" t="s">
        <v>61</v>
      </c>
      <c r="Q362" s="227">
        <v>2000</v>
      </c>
      <c r="T362" s="229"/>
      <c r="X362" s="227" t="s">
        <v>4265</v>
      </c>
    </row>
    <row r="363" spans="1:28" x14ac:dyDescent="0.3">
      <c r="A363" s="227">
        <v>209191</v>
      </c>
      <c r="B363" s="227" t="s">
        <v>727</v>
      </c>
      <c r="C363" s="227" t="s">
        <v>95</v>
      </c>
      <c r="D363" s="227" t="s">
        <v>337</v>
      </c>
      <c r="E363" s="227" t="s">
        <v>381</v>
      </c>
      <c r="H363" s="227" t="s">
        <v>383</v>
      </c>
      <c r="I363" s="227" t="s">
        <v>61</v>
      </c>
      <c r="Q363" s="227">
        <v>2000</v>
      </c>
      <c r="T363" s="229"/>
      <c r="U363" s="227" t="s">
        <v>633</v>
      </c>
      <c r="V363" s="227" t="s">
        <v>633</v>
      </c>
      <c r="X363" s="227" t="s">
        <v>4265</v>
      </c>
    </row>
    <row r="364" spans="1:28" x14ac:dyDescent="0.3">
      <c r="A364" s="227">
        <v>200915</v>
      </c>
      <c r="B364" s="227" t="s">
        <v>1758</v>
      </c>
      <c r="C364" s="227" t="s">
        <v>89</v>
      </c>
      <c r="D364" s="227" t="s">
        <v>413</v>
      </c>
      <c r="E364" s="227" t="s">
        <v>382</v>
      </c>
      <c r="F364" s="228">
        <v>28126</v>
      </c>
      <c r="G364" s="227" t="s">
        <v>360</v>
      </c>
      <c r="I364" s="227" t="s">
        <v>61</v>
      </c>
      <c r="T364" s="229"/>
      <c r="X364" s="227" t="s">
        <v>4267</v>
      </c>
    </row>
    <row r="365" spans="1:28" x14ac:dyDescent="0.3">
      <c r="A365" s="227">
        <v>205440</v>
      </c>
      <c r="B365" s="227" t="s">
        <v>1072</v>
      </c>
      <c r="C365" s="227" t="s">
        <v>416</v>
      </c>
      <c r="D365" s="227" t="s">
        <v>1755</v>
      </c>
      <c r="E365" s="227" t="s">
        <v>381</v>
      </c>
      <c r="F365" s="228">
        <v>28126</v>
      </c>
      <c r="G365" s="227" t="s">
        <v>571</v>
      </c>
      <c r="H365" s="227" t="s">
        <v>383</v>
      </c>
      <c r="I365" s="227" t="s">
        <v>61</v>
      </c>
      <c r="J365" s="227" t="s">
        <v>384</v>
      </c>
      <c r="K365" s="227">
        <v>2002</v>
      </c>
      <c r="L365" s="227" t="s">
        <v>378</v>
      </c>
      <c r="T365" s="229"/>
      <c r="X365" s="227" t="s">
        <v>4267</v>
      </c>
      <c r="Y365" s="227" t="s">
        <v>2761</v>
      </c>
      <c r="Z365" s="227" t="s">
        <v>2762</v>
      </c>
      <c r="AA365" s="227" t="s">
        <v>2763</v>
      </c>
      <c r="AB365" s="227" t="s">
        <v>2764</v>
      </c>
    </row>
    <row r="366" spans="1:28" x14ac:dyDescent="0.3">
      <c r="A366" s="227">
        <v>209249</v>
      </c>
      <c r="B366" s="227" t="s">
        <v>1761</v>
      </c>
      <c r="C366" s="227" t="s">
        <v>533</v>
      </c>
      <c r="D366" s="227" t="s">
        <v>1762</v>
      </c>
      <c r="E366" s="227" t="s">
        <v>382</v>
      </c>
      <c r="F366" s="228">
        <v>29497</v>
      </c>
      <c r="G366" s="227" t="s">
        <v>360</v>
      </c>
      <c r="H366" s="227" t="s">
        <v>383</v>
      </c>
      <c r="I366" s="227" t="s">
        <v>61</v>
      </c>
      <c r="J366" s="227" t="s">
        <v>384</v>
      </c>
      <c r="K366" s="227">
        <v>2001</v>
      </c>
      <c r="L366" s="227" t="s">
        <v>360</v>
      </c>
      <c r="T366" s="229"/>
      <c r="X366" s="227" t="s">
        <v>4267</v>
      </c>
      <c r="Y366" s="227" t="s">
        <v>2846</v>
      </c>
      <c r="Z366" s="227" t="s">
        <v>2847</v>
      </c>
      <c r="AA366" s="227" t="s">
        <v>2848</v>
      </c>
      <c r="AB366" s="227" t="s">
        <v>2765</v>
      </c>
    </row>
    <row r="367" spans="1:28" x14ac:dyDescent="0.3">
      <c r="A367" s="227">
        <v>201003</v>
      </c>
      <c r="B367" s="227" t="s">
        <v>1771</v>
      </c>
      <c r="C367" s="227" t="s">
        <v>68</v>
      </c>
      <c r="D367" s="227" t="s">
        <v>1245</v>
      </c>
      <c r="E367" s="227" t="s">
        <v>382</v>
      </c>
      <c r="F367" s="228">
        <v>30317</v>
      </c>
      <c r="G367" s="227" t="s">
        <v>888</v>
      </c>
      <c r="H367" s="227" t="s">
        <v>383</v>
      </c>
      <c r="I367" s="227" t="s">
        <v>61</v>
      </c>
      <c r="J367" s="227" t="s">
        <v>384</v>
      </c>
      <c r="K367" s="227">
        <v>2003</v>
      </c>
      <c r="L367" s="227" t="s">
        <v>378</v>
      </c>
      <c r="T367" s="229"/>
      <c r="X367" s="227" t="s">
        <v>4267</v>
      </c>
      <c r="Y367" s="227" t="s">
        <v>2632</v>
      </c>
      <c r="Z367" s="227" t="s">
        <v>2633</v>
      </c>
      <c r="AA367" s="227" t="s">
        <v>2634</v>
      </c>
      <c r="AB367" s="227" t="s">
        <v>2635</v>
      </c>
    </row>
    <row r="368" spans="1:28" x14ac:dyDescent="0.3">
      <c r="A368" s="227">
        <v>205209</v>
      </c>
      <c r="B368" s="227" t="s">
        <v>1763</v>
      </c>
      <c r="C368" s="227" t="s">
        <v>92</v>
      </c>
      <c r="D368" s="227" t="s">
        <v>1764</v>
      </c>
      <c r="E368" s="227" t="s">
        <v>381</v>
      </c>
      <c r="F368" s="228">
        <v>31052</v>
      </c>
      <c r="G368" s="227" t="s">
        <v>1765</v>
      </c>
      <c r="I368" s="227" t="s">
        <v>61</v>
      </c>
      <c r="T368" s="229"/>
      <c r="X368" s="227" t="s">
        <v>4267</v>
      </c>
    </row>
    <row r="369" spans="1:28" x14ac:dyDescent="0.3">
      <c r="A369" s="227">
        <v>202148</v>
      </c>
      <c r="B369" s="227" t="s">
        <v>1768</v>
      </c>
      <c r="C369" s="227" t="s">
        <v>84</v>
      </c>
      <c r="D369" s="227" t="s">
        <v>1769</v>
      </c>
      <c r="E369" s="227" t="s">
        <v>381</v>
      </c>
      <c r="F369" s="228">
        <v>31413</v>
      </c>
      <c r="G369" s="227" t="s">
        <v>1770</v>
      </c>
      <c r="H369" s="227" t="s">
        <v>383</v>
      </c>
      <c r="I369" s="227" t="s">
        <v>61</v>
      </c>
      <c r="J369" s="227" t="s">
        <v>384</v>
      </c>
      <c r="K369" s="227">
        <v>2005</v>
      </c>
      <c r="L369" s="227" t="s">
        <v>360</v>
      </c>
      <c r="T369" s="229"/>
      <c r="X369" s="227" t="s">
        <v>4267</v>
      </c>
      <c r="Y369" s="227" t="s">
        <v>2652</v>
      </c>
      <c r="Z369" s="227" t="s">
        <v>2653</v>
      </c>
      <c r="AA369" s="227" t="s">
        <v>2654</v>
      </c>
      <c r="AB369" s="227" t="s">
        <v>2655</v>
      </c>
    </row>
    <row r="370" spans="1:28" x14ac:dyDescent="0.3">
      <c r="A370" s="227">
        <v>206056</v>
      </c>
      <c r="B370" s="227" t="s">
        <v>1756</v>
      </c>
      <c r="C370" s="227" t="s">
        <v>1757</v>
      </c>
      <c r="D370" s="227" t="s">
        <v>290</v>
      </c>
      <c r="E370" s="227" t="s">
        <v>382</v>
      </c>
      <c r="F370" s="228">
        <v>31413</v>
      </c>
      <c r="G370" s="227" t="s">
        <v>370</v>
      </c>
      <c r="I370" s="227" t="s">
        <v>61</v>
      </c>
      <c r="Q370" s="227">
        <v>2000</v>
      </c>
      <c r="T370" s="229"/>
      <c r="V370" s="227" t="s">
        <v>633</v>
      </c>
      <c r="W370" s="227" t="s">
        <v>2610</v>
      </c>
      <c r="X370" s="227" t="s">
        <v>4267</v>
      </c>
    </row>
    <row r="371" spans="1:28" x14ac:dyDescent="0.3">
      <c r="A371" s="227">
        <v>207879</v>
      </c>
      <c r="B371" s="227" t="s">
        <v>1759</v>
      </c>
      <c r="C371" s="227" t="s">
        <v>1760</v>
      </c>
      <c r="D371" s="227" t="s">
        <v>449</v>
      </c>
      <c r="E371" s="227" t="s">
        <v>381</v>
      </c>
      <c r="F371" s="228">
        <v>31778</v>
      </c>
      <c r="G371" s="227" t="s">
        <v>544</v>
      </c>
      <c r="H371" s="227" t="s">
        <v>383</v>
      </c>
      <c r="I371" s="227" t="s">
        <v>61</v>
      </c>
      <c r="J371" s="227" t="s">
        <v>384</v>
      </c>
      <c r="K371" s="227">
        <v>2003</v>
      </c>
      <c r="L371" s="227" t="s">
        <v>360</v>
      </c>
      <c r="T371" s="229"/>
      <c r="X371" s="227" t="s">
        <v>4267</v>
      </c>
      <c r="Y371" s="227" t="s">
        <v>2802</v>
      </c>
      <c r="Z371" s="227" t="s">
        <v>2803</v>
      </c>
      <c r="AA371" s="227" t="s">
        <v>2804</v>
      </c>
      <c r="AB371" s="227" t="s">
        <v>2805</v>
      </c>
    </row>
    <row r="372" spans="1:28" x14ac:dyDescent="0.3">
      <c r="A372" s="227">
        <v>208474</v>
      </c>
      <c r="B372" s="227" t="s">
        <v>1753</v>
      </c>
      <c r="C372" s="227" t="s">
        <v>117</v>
      </c>
      <c r="D372" s="227" t="s">
        <v>293</v>
      </c>
      <c r="E372" s="227" t="s">
        <v>381</v>
      </c>
      <c r="F372" s="228">
        <v>31778</v>
      </c>
      <c r="G372" s="227" t="s">
        <v>1754</v>
      </c>
      <c r="I372" s="227" t="s">
        <v>61</v>
      </c>
      <c r="Q372" s="227">
        <v>2000</v>
      </c>
      <c r="T372" s="229"/>
      <c r="W372" s="227" t="s">
        <v>2610</v>
      </c>
      <c r="X372" s="227" t="s">
        <v>4267</v>
      </c>
    </row>
    <row r="373" spans="1:28" x14ac:dyDescent="0.3">
      <c r="A373" s="227">
        <v>209082</v>
      </c>
      <c r="B373" s="227" t="s">
        <v>1767</v>
      </c>
      <c r="C373" s="227" t="s">
        <v>161</v>
      </c>
      <c r="D373" s="227" t="s">
        <v>241</v>
      </c>
      <c r="E373" s="227" t="s">
        <v>381</v>
      </c>
      <c r="F373" s="228">
        <v>32509</v>
      </c>
      <c r="G373" s="227" t="s">
        <v>539</v>
      </c>
      <c r="I373" s="227" t="s">
        <v>61</v>
      </c>
      <c r="Q373" s="227">
        <v>2000</v>
      </c>
      <c r="T373" s="229"/>
      <c r="V373" s="227" t="s">
        <v>633</v>
      </c>
      <c r="W373" s="227" t="s">
        <v>2610</v>
      </c>
      <c r="X373" s="227" t="s">
        <v>4267</v>
      </c>
    </row>
    <row r="374" spans="1:28" x14ac:dyDescent="0.3">
      <c r="A374" s="227">
        <v>211180</v>
      </c>
      <c r="B374" s="227" t="s">
        <v>1074</v>
      </c>
      <c r="C374" s="227" t="s">
        <v>1075</v>
      </c>
      <c r="D374" s="227" t="s">
        <v>1976</v>
      </c>
      <c r="E374" s="227" t="s">
        <v>381</v>
      </c>
      <c r="F374" s="228">
        <v>35445</v>
      </c>
      <c r="G374" s="227" t="s">
        <v>757</v>
      </c>
      <c r="H374" s="227" t="s">
        <v>383</v>
      </c>
      <c r="I374" s="227" t="s">
        <v>61</v>
      </c>
      <c r="N374" s="227">
        <v>11</v>
      </c>
      <c r="O374" s="228">
        <v>44570</v>
      </c>
      <c r="P374" s="227">
        <v>9000</v>
      </c>
      <c r="T374" s="229"/>
    </row>
    <row r="375" spans="1:28" x14ac:dyDescent="0.3">
      <c r="A375" s="227">
        <v>211319</v>
      </c>
      <c r="B375" s="227" t="s">
        <v>977</v>
      </c>
      <c r="C375" s="227" t="s">
        <v>72</v>
      </c>
      <c r="D375" s="227" t="s">
        <v>234</v>
      </c>
      <c r="E375" s="227" t="s">
        <v>381</v>
      </c>
      <c r="F375" s="228">
        <v>34700</v>
      </c>
      <c r="G375" s="227" t="s">
        <v>978</v>
      </c>
      <c r="H375" s="227" t="s">
        <v>383</v>
      </c>
      <c r="I375" s="227" t="s">
        <v>61</v>
      </c>
      <c r="J375" s="227" t="s">
        <v>384</v>
      </c>
      <c r="K375" s="227">
        <v>2014</v>
      </c>
      <c r="L375" s="227" t="s">
        <v>362</v>
      </c>
      <c r="N375" s="227">
        <v>323</v>
      </c>
      <c r="O375" s="228">
        <v>44571</v>
      </c>
      <c r="P375" s="227">
        <v>22000</v>
      </c>
      <c r="T375" s="229"/>
      <c r="Y375" s="227" t="s">
        <v>3085</v>
      </c>
      <c r="Z375" s="227" t="s">
        <v>3086</v>
      </c>
      <c r="AA375" s="227" t="s">
        <v>3087</v>
      </c>
      <c r="AB375" s="227" t="s">
        <v>2679</v>
      </c>
    </row>
    <row r="376" spans="1:28" x14ac:dyDescent="0.3">
      <c r="A376" s="227">
        <v>211966</v>
      </c>
      <c r="B376" s="227" t="s">
        <v>972</v>
      </c>
      <c r="C376" s="227" t="s">
        <v>113</v>
      </c>
      <c r="D376" s="227" t="s">
        <v>2140</v>
      </c>
      <c r="E376" s="227" t="s">
        <v>382</v>
      </c>
      <c r="F376" s="228">
        <v>35156</v>
      </c>
      <c r="G376" s="227" t="s">
        <v>782</v>
      </c>
      <c r="H376" s="227" t="s">
        <v>383</v>
      </c>
      <c r="I376" s="227" t="s">
        <v>61</v>
      </c>
      <c r="J376" s="227" t="s">
        <v>384</v>
      </c>
      <c r="K376" s="227">
        <v>2015</v>
      </c>
      <c r="L376" s="227" t="s">
        <v>360</v>
      </c>
      <c r="N376" s="227">
        <v>56</v>
      </c>
      <c r="O376" s="228">
        <v>44574</v>
      </c>
      <c r="P376" s="227">
        <v>46000</v>
      </c>
      <c r="T376" s="229"/>
      <c r="Y376" s="227" t="s">
        <v>3267</v>
      </c>
      <c r="Z376" s="227" t="s">
        <v>3125</v>
      </c>
      <c r="AA376" s="227" t="s">
        <v>3268</v>
      </c>
      <c r="AB376" s="227" t="s">
        <v>3269</v>
      </c>
    </row>
    <row r="377" spans="1:28" x14ac:dyDescent="0.3">
      <c r="A377" s="227">
        <v>208258</v>
      </c>
      <c r="B377" s="227" t="s">
        <v>1079</v>
      </c>
      <c r="C377" s="227" t="s">
        <v>71</v>
      </c>
      <c r="D377" s="227" t="s">
        <v>1080</v>
      </c>
      <c r="E377" s="227" t="s">
        <v>381</v>
      </c>
      <c r="F377" s="228">
        <v>31217</v>
      </c>
      <c r="G377" s="227" t="s">
        <v>857</v>
      </c>
      <c r="H377" s="227" t="s">
        <v>383</v>
      </c>
      <c r="I377" s="227" t="s">
        <v>61</v>
      </c>
      <c r="J377" s="227" t="s">
        <v>384</v>
      </c>
      <c r="K377" s="227">
        <v>2003</v>
      </c>
      <c r="L377" s="227" t="s">
        <v>377</v>
      </c>
      <c r="N377" s="227">
        <v>151</v>
      </c>
      <c r="O377" s="228">
        <v>44574</v>
      </c>
      <c r="P377" s="227">
        <v>18000</v>
      </c>
      <c r="T377" s="229"/>
      <c r="Y377" s="227" t="s">
        <v>2811</v>
      </c>
      <c r="Z377" s="227" t="s">
        <v>2767</v>
      </c>
      <c r="AA377" s="227" t="s">
        <v>2812</v>
      </c>
      <c r="AB377" s="227" t="s">
        <v>2813</v>
      </c>
    </row>
    <row r="378" spans="1:28" x14ac:dyDescent="0.3">
      <c r="A378" s="227">
        <v>212270</v>
      </c>
      <c r="B378" s="227" t="s">
        <v>1417</v>
      </c>
      <c r="C378" s="227" t="s">
        <v>164</v>
      </c>
      <c r="D378" s="227" t="s">
        <v>2183</v>
      </c>
      <c r="E378" s="227" t="s">
        <v>381</v>
      </c>
      <c r="F378" s="228">
        <v>31946</v>
      </c>
      <c r="G378" s="227" t="s">
        <v>757</v>
      </c>
      <c r="H378" s="227" t="s">
        <v>383</v>
      </c>
      <c r="I378" s="227" t="s">
        <v>61</v>
      </c>
      <c r="N378" s="227">
        <v>95</v>
      </c>
      <c r="O378" s="228">
        <v>44579</v>
      </c>
      <c r="P378" s="227">
        <v>27000</v>
      </c>
      <c r="T378" s="229"/>
    </row>
    <row r="379" spans="1:28" x14ac:dyDescent="0.3">
      <c r="A379" s="227">
        <v>210493</v>
      </c>
      <c r="B379" s="227" t="s">
        <v>1745</v>
      </c>
      <c r="C379" s="227" t="s">
        <v>1746</v>
      </c>
      <c r="D379" s="227" t="s">
        <v>2002</v>
      </c>
      <c r="E379" s="227" t="s">
        <v>381</v>
      </c>
      <c r="F379" s="228">
        <v>34953</v>
      </c>
      <c r="G379" s="227" t="s">
        <v>757</v>
      </c>
      <c r="H379" s="227" t="s">
        <v>383</v>
      </c>
      <c r="I379" s="227" t="s">
        <v>61</v>
      </c>
      <c r="J379" s="227" t="s">
        <v>384</v>
      </c>
      <c r="K379" s="227">
        <v>2013</v>
      </c>
      <c r="L379" s="227" t="s">
        <v>362</v>
      </c>
      <c r="N379" s="227">
        <v>98</v>
      </c>
      <c r="O379" s="228">
        <v>44579</v>
      </c>
      <c r="P379" s="227">
        <v>14000</v>
      </c>
      <c r="T379" s="229"/>
      <c r="Y379" s="227" t="s">
        <v>2960</v>
      </c>
      <c r="Z379" s="227" t="s">
        <v>2961</v>
      </c>
      <c r="AA379" s="227" t="s">
        <v>2962</v>
      </c>
      <c r="AB379" s="227" t="s">
        <v>2622</v>
      </c>
    </row>
    <row r="380" spans="1:28" x14ac:dyDescent="0.3">
      <c r="A380" s="227">
        <v>209643</v>
      </c>
      <c r="B380" s="227" t="s">
        <v>1970</v>
      </c>
      <c r="C380" s="227" t="s">
        <v>139</v>
      </c>
      <c r="D380" s="227" t="s">
        <v>1940</v>
      </c>
      <c r="E380" s="227" t="s">
        <v>382</v>
      </c>
      <c r="F380" s="228">
        <v>33604</v>
      </c>
      <c r="G380" s="227" t="s">
        <v>537</v>
      </c>
      <c r="H380" s="227" t="s">
        <v>383</v>
      </c>
      <c r="I380" s="227" t="s">
        <v>61</v>
      </c>
      <c r="N380" s="227">
        <v>114</v>
      </c>
      <c r="O380" s="228">
        <v>44591</v>
      </c>
      <c r="P380" s="227">
        <v>20000</v>
      </c>
      <c r="T380" s="229"/>
    </row>
    <row r="381" spans="1:28" x14ac:dyDescent="0.3">
      <c r="A381" s="227">
        <v>212763</v>
      </c>
      <c r="B381" s="227" t="s">
        <v>1568</v>
      </c>
      <c r="C381" s="227" t="s">
        <v>68</v>
      </c>
      <c r="D381" s="227" t="s">
        <v>2258</v>
      </c>
      <c r="E381" s="227" t="s">
        <v>382</v>
      </c>
      <c r="F381" s="228">
        <v>35891</v>
      </c>
      <c r="G381" s="227" t="s">
        <v>782</v>
      </c>
      <c r="H381" s="227" t="s">
        <v>383</v>
      </c>
      <c r="I381" s="227" t="s">
        <v>61</v>
      </c>
      <c r="J381" s="227" t="s">
        <v>361</v>
      </c>
      <c r="K381" s="227">
        <v>2016</v>
      </c>
      <c r="L381" s="227" t="s">
        <v>362</v>
      </c>
      <c r="N381" s="227">
        <v>147</v>
      </c>
      <c r="O381" s="228">
        <v>44592</v>
      </c>
      <c r="P381" s="227">
        <v>52000</v>
      </c>
      <c r="T381" s="229"/>
      <c r="Y381" s="227" t="s">
        <v>3506</v>
      </c>
      <c r="Z381" s="227" t="s">
        <v>3507</v>
      </c>
      <c r="AA381" s="227" t="s">
        <v>3508</v>
      </c>
      <c r="AB381" s="227" t="s">
        <v>3509</v>
      </c>
    </row>
    <row r="382" spans="1:28" x14ac:dyDescent="0.3">
      <c r="A382" s="227">
        <v>213060</v>
      </c>
      <c r="B382" s="227" t="s">
        <v>1741</v>
      </c>
      <c r="C382" s="227" t="s">
        <v>187</v>
      </c>
      <c r="D382" s="227" t="s">
        <v>2304</v>
      </c>
      <c r="E382" s="227" t="s">
        <v>381</v>
      </c>
      <c r="F382" s="228">
        <v>35551</v>
      </c>
      <c r="G382" s="227" t="s">
        <v>757</v>
      </c>
      <c r="H382" s="227" t="s">
        <v>383</v>
      </c>
      <c r="I382" s="227" t="s">
        <v>61</v>
      </c>
      <c r="J382" s="227" t="s">
        <v>361</v>
      </c>
      <c r="K382" s="227">
        <v>2016</v>
      </c>
      <c r="L382" s="227" t="s">
        <v>362</v>
      </c>
      <c r="N382" s="227">
        <v>148</v>
      </c>
      <c r="O382" s="228">
        <v>44592</v>
      </c>
      <c r="P382" s="227">
        <v>22000</v>
      </c>
      <c r="T382" s="229"/>
      <c r="Y382" s="227" t="s">
        <v>3627</v>
      </c>
      <c r="Z382" s="227" t="s">
        <v>3628</v>
      </c>
      <c r="AA382" s="227" t="s">
        <v>3499</v>
      </c>
      <c r="AB382" s="227" t="s">
        <v>360</v>
      </c>
    </row>
    <row r="383" spans="1:28" x14ac:dyDescent="0.3">
      <c r="A383" s="227">
        <v>213804</v>
      </c>
      <c r="B383" s="227" t="s">
        <v>1466</v>
      </c>
      <c r="C383" s="227" t="s">
        <v>882</v>
      </c>
      <c r="D383" s="227" t="s">
        <v>2403</v>
      </c>
      <c r="E383" s="227" t="s">
        <v>382</v>
      </c>
      <c r="F383" s="228">
        <v>34069</v>
      </c>
      <c r="G383" s="227" t="s">
        <v>757</v>
      </c>
      <c r="H383" s="227" t="s">
        <v>388</v>
      </c>
      <c r="I383" s="227" t="s">
        <v>61</v>
      </c>
      <c r="J383" s="227" t="s">
        <v>384</v>
      </c>
      <c r="K383" s="227">
        <v>2012</v>
      </c>
      <c r="L383" s="227" t="s">
        <v>360</v>
      </c>
      <c r="N383" s="227">
        <v>152</v>
      </c>
      <c r="O383" s="228">
        <v>44592</v>
      </c>
      <c r="P383" s="227">
        <v>14000</v>
      </c>
      <c r="T383" s="229"/>
      <c r="Y383" s="227" t="s">
        <v>3823</v>
      </c>
      <c r="Z383" s="227" t="s">
        <v>3824</v>
      </c>
      <c r="AA383" s="227" t="s">
        <v>3825</v>
      </c>
      <c r="AB383" s="227" t="s">
        <v>2630</v>
      </c>
    </row>
    <row r="384" spans="1:28" x14ac:dyDescent="0.3">
      <c r="A384" s="227">
        <v>211627</v>
      </c>
      <c r="B384" s="227" t="s">
        <v>1478</v>
      </c>
      <c r="C384" s="227" t="s">
        <v>430</v>
      </c>
      <c r="D384" s="227" t="s">
        <v>2093</v>
      </c>
      <c r="E384" s="227" t="s">
        <v>382</v>
      </c>
      <c r="F384" s="228">
        <v>34546</v>
      </c>
      <c r="G384" s="227" t="s">
        <v>791</v>
      </c>
      <c r="H384" s="227" t="s">
        <v>383</v>
      </c>
      <c r="I384" s="227" t="s">
        <v>61</v>
      </c>
      <c r="J384" s="227" t="s">
        <v>361</v>
      </c>
      <c r="K384" s="227">
        <v>2012</v>
      </c>
      <c r="L384" s="227" t="s">
        <v>362</v>
      </c>
      <c r="N384" s="227">
        <v>179</v>
      </c>
      <c r="O384" s="228">
        <v>44594</v>
      </c>
      <c r="P384" s="227">
        <v>54000</v>
      </c>
      <c r="T384" s="229"/>
      <c r="Y384" s="227" t="s">
        <v>3178</v>
      </c>
      <c r="Z384" s="227" t="s">
        <v>3179</v>
      </c>
      <c r="AA384" s="227" t="s">
        <v>3180</v>
      </c>
      <c r="AB384" s="227" t="s">
        <v>2982</v>
      </c>
    </row>
    <row r="385" spans="1:28" x14ac:dyDescent="0.3">
      <c r="A385" s="227">
        <v>211697</v>
      </c>
      <c r="B385" s="227" t="s">
        <v>741</v>
      </c>
      <c r="C385" s="227" t="s">
        <v>131</v>
      </c>
      <c r="D385" s="227" t="s">
        <v>2103</v>
      </c>
      <c r="E385" s="227" t="s">
        <v>382</v>
      </c>
      <c r="F385" s="228">
        <v>35826</v>
      </c>
      <c r="G385" s="227" t="s">
        <v>757</v>
      </c>
      <c r="H385" s="227" t="s">
        <v>383</v>
      </c>
      <c r="I385" s="227" t="s">
        <v>61</v>
      </c>
      <c r="J385" s="227" t="s">
        <v>361</v>
      </c>
      <c r="K385" s="227">
        <v>2015</v>
      </c>
      <c r="L385" s="227" t="s">
        <v>360</v>
      </c>
      <c r="N385" s="227">
        <v>213</v>
      </c>
      <c r="O385" s="228">
        <v>44595</v>
      </c>
      <c r="P385" s="227">
        <v>14000</v>
      </c>
      <c r="T385" s="229"/>
      <c r="Y385" s="227" t="s">
        <v>3205</v>
      </c>
      <c r="Z385" s="227" t="s">
        <v>3206</v>
      </c>
      <c r="AA385" s="227" t="s">
        <v>3207</v>
      </c>
      <c r="AB385" s="227" t="s">
        <v>2671</v>
      </c>
    </row>
    <row r="386" spans="1:28" x14ac:dyDescent="0.3">
      <c r="A386" s="227">
        <v>211762</v>
      </c>
      <c r="B386" s="227" t="s">
        <v>1742</v>
      </c>
      <c r="C386" s="227" t="s">
        <v>130</v>
      </c>
      <c r="D386" s="227" t="s">
        <v>2111</v>
      </c>
      <c r="E386" s="227" t="s">
        <v>381</v>
      </c>
      <c r="F386" s="228">
        <v>35490</v>
      </c>
      <c r="G386" s="227" t="s">
        <v>2112</v>
      </c>
      <c r="H386" s="227" t="s">
        <v>383</v>
      </c>
      <c r="I386" s="227" t="s">
        <v>61</v>
      </c>
      <c r="N386" s="227">
        <v>226</v>
      </c>
      <c r="O386" s="228">
        <v>44595</v>
      </c>
      <c r="P386" s="227">
        <v>22000</v>
      </c>
      <c r="T386" s="229"/>
    </row>
    <row r="387" spans="1:28" x14ac:dyDescent="0.3">
      <c r="A387" s="227">
        <v>212895</v>
      </c>
      <c r="B387" s="227" t="s">
        <v>1545</v>
      </c>
      <c r="C387" s="227" t="s">
        <v>65</v>
      </c>
      <c r="D387" s="227" t="s">
        <v>2277</v>
      </c>
      <c r="E387" s="227" t="s">
        <v>381</v>
      </c>
      <c r="F387" s="228">
        <v>35436</v>
      </c>
      <c r="G387" s="227" t="s">
        <v>757</v>
      </c>
      <c r="H387" s="227" t="s">
        <v>383</v>
      </c>
      <c r="I387" s="227" t="s">
        <v>61</v>
      </c>
      <c r="J387" s="227" t="s">
        <v>384</v>
      </c>
      <c r="K387" s="227">
        <v>2015</v>
      </c>
      <c r="L387" s="227" t="s">
        <v>360</v>
      </c>
      <c r="N387" s="227">
        <v>236</v>
      </c>
      <c r="O387" s="228">
        <v>44598</v>
      </c>
      <c r="P387" s="227">
        <v>20000</v>
      </c>
      <c r="T387" s="229"/>
      <c r="Y387" s="227" t="s">
        <v>3559</v>
      </c>
      <c r="Z387" s="227" t="s">
        <v>2647</v>
      </c>
      <c r="AA387" s="227" t="s">
        <v>2833</v>
      </c>
      <c r="AB387" s="227" t="s">
        <v>2630</v>
      </c>
    </row>
    <row r="388" spans="1:28" x14ac:dyDescent="0.3">
      <c r="A388" s="227">
        <v>214888</v>
      </c>
      <c r="B388" s="227" t="s">
        <v>2538</v>
      </c>
      <c r="C388" s="227" t="s">
        <v>68</v>
      </c>
      <c r="D388" s="227" t="s">
        <v>296</v>
      </c>
      <c r="E388" s="227" t="s">
        <v>382</v>
      </c>
      <c r="G388" s="227" t="s">
        <v>568</v>
      </c>
      <c r="H388" s="227" t="s">
        <v>383</v>
      </c>
      <c r="I388" s="227" t="s">
        <v>61</v>
      </c>
      <c r="N388" s="227">
        <v>244</v>
      </c>
      <c r="O388" s="228">
        <v>44598</v>
      </c>
      <c r="P388" s="227">
        <v>60000</v>
      </c>
      <c r="T388" s="229"/>
    </row>
    <row r="389" spans="1:28" x14ac:dyDescent="0.3">
      <c r="A389" s="227">
        <v>212492</v>
      </c>
      <c r="B389" s="227" t="s">
        <v>1076</v>
      </c>
      <c r="C389" s="227" t="s">
        <v>755</v>
      </c>
      <c r="D389" s="227" t="s">
        <v>2218</v>
      </c>
      <c r="E389" s="227" t="s">
        <v>382</v>
      </c>
      <c r="F389" s="228">
        <v>34203</v>
      </c>
      <c r="G389" s="227" t="s">
        <v>757</v>
      </c>
      <c r="H389" s="227" t="s">
        <v>383</v>
      </c>
      <c r="I389" s="227" t="s">
        <v>61</v>
      </c>
      <c r="J389" s="227" t="s">
        <v>384</v>
      </c>
      <c r="K389" s="227">
        <v>2010</v>
      </c>
      <c r="L389" s="227" t="s">
        <v>360</v>
      </c>
      <c r="N389" s="227">
        <v>279</v>
      </c>
      <c r="O389" s="228">
        <v>44599</v>
      </c>
      <c r="P389" s="227">
        <v>14000</v>
      </c>
      <c r="T389" s="229"/>
      <c r="Y389" s="227" t="s">
        <v>3422</v>
      </c>
      <c r="Z389" s="227" t="s">
        <v>2620</v>
      </c>
      <c r="AA389" s="227" t="s">
        <v>3423</v>
      </c>
      <c r="AB389" s="227" t="s">
        <v>2630</v>
      </c>
    </row>
    <row r="390" spans="1:28" x14ac:dyDescent="0.3">
      <c r="A390" s="227">
        <v>213035</v>
      </c>
      <c r="B390" s="227" t="s">
        <v>1531</v>
      </c>
      <c r="C390" s="227" t="s">
        <v>107</v>
      </c>
      <c r="D390" s="227" t="s">
        <v>2299</v>
      </c>
      <c r="E390" s="227" t="s">
        <v>382</v>
      </c>
      <c r="F390" s="228">
        <v>35265</v>
      </c>
      <c r="G390" s="227" t="s">
        <v>757</v>
      </c>
      <c r="H390" s="227" t="s">
        <v>383</v>
      </c>
      <c r="I390" s="227" t="s">
        <v>61</v>
      </c>
      <c r="J390" s="227" t="s">
        <v>384</v>
      </c>
      <c r="K390" s="227">
        <v>2013</v>
      </c>
      <c r="L390" s="227" t="s">
        <v>360</v>
      </c>
      <c r="N390" s="227">
        <v>282</v>
      </c>
      <c r="O390" s="228">
        <v>44599</v>
      </c>
      <c r="P390" s="227">
        <v>14000</v>
      </c>
      <c r="T390" s="229"/>
      <c r="Y390" s="227" t="s">
        <v>3618</v>
      </c>
      <c r="Z390" s="227" t="s">
        <v>3619</v>
      </c>
      <c r="AA390" s="227" t="s">
        <v>3620</v>
      </c>
      <c r="AB390" s="227" t="s">
        <v>2630</v>
      </c>
    </row>
    <row r="391" spans="1:28" x14ac:dyDescent="0.3">
      <c r="A391" s="227">
        <v>210672</v>
      </c>
      <c r="B391" s="227" t="s">
        <v>1693</v>
      </c>
      <c r="C391" s="227" t="s">
        <v>65</v>
      </c>
      <c r="D391" s="227" t="s">
        <v>853</v>
      </c>
      <c r="E391" s="227" t="s">
        <v>382</v>
      </c>
      <c r="F391" s="228">
        <v>34730</v>
      </c>
      <c r="G391" s="227" t="s">
        <v>360</v>
      </c>
      <c r="H391" s="227" t="s">
        <v>383</v>
      </c>
      <c r="I391" s="227" t="s">
        <v>61</v>
      </c>
      <c r="J391" s="227" t="s">
        <v>384</v>
      </c>
      <c r="K391" s="227">
        <v>2013</v>
      </c>
      <c r="L391" s="227" t="s">
        <v>360</v>
      </c>
      <c r="N391" s="227">
        <v>283</v>
      </c>
      <c r="O391" s="228">
        <v>44599</v>
      </c>
      <c r="P391" s="227">
        <v>22000</v>
      </c>
      <c r="T391" s="229"/>
      <c r="Y391" s="227" t="s">
        <v>2977</v>
      </c>
      <c r="Z391" s="227" t="s">
        <v>2647</v>
      </c>
      <c r="AA391" s="227" t="s">
        <v>2978</v>
      </c>
      <c r="AB391" s="227" t="s">
        <v>2671</v>
      </c>
    </row>
    <row r="392" spans="1:28" x14ac:dyDescent="0.3">
      <c r="A392" s="227">
        <v>203320</v>
      </c>
      <c r="B392" s="227" t="s">
        <v>1748</v>
      </c>
      <c r="C392" s="227" t="s">
        <v>1749</v>
      </c>
      <c r="D392" s="227" t="s">
        <v>1914</v>
      </c>
      <c r="E392" s="227" t="s">
        <v>381</v>
      </c>
      <c r="F392" s="228">
        <v>31136</v>
      </c>
      <c r="G392" s="227" t="s">
        <v>828</v>
      </c>
      <c r="H392" s="227" t="s">
        <v>383</v>
      </c>
      <c r="I392" s="227" t="s">
        <v>61</v>
      </c>
      <c r="J392" s="227" t="s">
        <v>384</v>
      </c>
      <c r="K392" s="227">
        <v>2004</v>
      </c>
      <c r="L392" s="227" t="s">
        <v>360</v>
      </c>
      <c r="N392" s="227">
        <v>284</v>
      </c>
      <c r="O392" s="228">
        <v>44599</v>
      </c>
      <c r="P392" s="227">
        <v>14000</v>
      </c>
      <c r="T392" s="229"/>
      <c r="Y392" s="227" t="s">
        <v>2698</v>
      </c>
      <c r="Z392" s="227" t="s">
        <v>2699</v>
      </c>
      <c r="AA392" s="227" t="s">
        <v>2700</v>
      </c>
      <c r="AB392" s="227" t="s">
        <v>2622</v>
      </c>
    </row>
    <row r="393" spans="1:28" x14ac:dyDescent="0.3">
      <c r="A393" s="227">
        <v>211694</v>
      </c>
      <c r="B393" s="227" t="s">
        <v>1325</v>
      </c>
      <c r="C393" s="227" t="s">
        <v>183</v>
      </c>
      <c r="D393" s="227" t="s">
        <v>238</v>
      </c>
      <c r="E393" s="227" t="s">
        <v>382</v>
      </c>
      <c r="F393" s="228">
        <v>35213</v>
      </c>
      <c r="G393" s="227" t="s">
        <v>360</v>
      </c>
      <c r="H393" s="227" t="s">
        <v>383</v>
      </c>
      <c r="I393" s="227" t="s">
        <v>61</v>
      </c>
      <c r="J393" s="227" t="s">
        <v>384</v>
      </c>
      <c r="K393" s="227">
        <v>2014</v>
      </c>
      <c r="L393" s="227" t="s">
        <v>360</v>
      </c>
      <c r="N393" s="227">
        <v>289</v>
      </c>
      <c r="O393" s="228">
        <v>44599</v>
      </c>
      <c r="P393" s="227">
        <v>22000</v>
      </c>
      <c r="T393" s="229"/>
      <c r="Y393" s="227" t="s">
        <v>3199</v>
      </c>
      <c r="Z393" s="227" t="s">
        <v>3200</v>
      </c>
      <c r="AA393" s="227" t="s">
        <v>3201</v>
      </c>
      <c r="AB393" s="227">
        <v>35213</v>
      </c>
    </row>
    <row r="394" spans="1:28" x14ac:dyDescent="0.3">
      <c r="A394" s="227">
        <v>212935</v>
      </c>
      <c r="B394" s="227" t="s">
        <v>1378</v>
      </c>
      <c r="C394" s="227" t="s">
        <v>856</v>
      </c>
      <c r="D394" s="227" t="s">
        <v>272</v>
      </c>
      <c r="E394" s="227" t="s">
        <v>382</v>
      </c>
      <c r="F394" s="228">
        <v>30189</v>
      </c>
      <c r="G394" s="227" t="s">
        <v>360</v>
      </c>
      <c r="H394" s="227" t="s">
        <v>383</v>
      </c>
      <c r="I394" s="227" t="s">
        <v>61</v>
      </c>
      <c r="J394" s="227" t="s">
        <v>384</v>
      </c>
      <c r="K394" s="227">
        <v>2001</v>
      </c>
      <c r="L394" s="227" t="s">
        <v>368</v>
      </c>
      <c r="N394" s="227">
        <v>292</v>
      </c>
      <c r="O394" s="228">
        <v>44599</v>
      </c>
      <c r="P394" s="227">
        <v>11200</v>
      </c>
      <c r="T394" s="229"/>
      <c r="Y394" s="227" t="s">
        <v>3573</v>
      </c>
      <c r="Z394" s="227" t="s">
        <v>3574</v>
      </c>
      <c r="AA394" s="227" t="s">
        <v>3575</v>
      </c>
      <c r="AB394" s="227" t="s">
        <v>2630</v>
      </c>
    </row>
    <row r="395" spans="1:28" x14ac:dyDescent="0.3">
      <c r="A395" s="227">
        <v>211615</v>
      </c>
      <c r="B395" s="227" t="s">
        <v>1423</v>
      </c>
      <c r="C395" s="227" t="s">
        <v>861</v>
      </c>
      <c r="D395" s="227" t="s">
        <v>2087</v>
      </c>
      <c r="E395" s="227" t="s">
        <v>381</v>
      </c>
      <c r="F395" s="228">
        <v>31996</v>
      </c>
      <c r="G395" s="227" t="s">
        <v>2088</v>
      </c>
      <c r="H395" s="227" t="s">
        <v>383</v>
      </c>
      <c r="I395" s="227" t="s">
        <v>61</v>
      </c>
      <c r="J395" s="227" t="s">
        <v>361</v>
      </c>
      <c r="K395" s="227">
        <v>2007</v>
      </c>
      <c r="L395" s="227" t="s">
        <v>360</v>
      </c>
      <c r="N395" s="227">
        <v>309</v>
      </c>
      <c r="O395" s="228">
        <v>44601</v>
      </c>
      <c r="P395" s="227">
        <v>22000</v>
      </c>
      <c r="T395" s="229"/>
      <c r="Y395" s="227" t="s">
        <v>3169</v>
      </c>
      <c r="Z395" s="227" t="s">
        <v>3170</v>
      </c>
      <c r="AA395" s="227" t="s">
        <v>3171</v>
      </c>
      <c r="AB395" s="227" t="s">
        <v>3172</v>
      </c>
    </row>
    <row r="396" spans="1:28" x14ac:dyDescent="0.3">
      <c r="A396" s="227">
        <v>210885</v>
      </c>
      <c r="B396" s="227" t="s">
        <v>1623</v>
      </c>
      <c r="C396" s="227" t="s">
        <v>118</v>
      </c>
      <c r="D396" s="227" t="s">
        <v>2014</v>
      </c>
      <c r="E396" s="227" t="s">
        <v>381</v>
      </c>
      <c r="F396" s="228">
        <v>34745</v>
      </c>
      <c r="G396" s="227" t="s">
        <v>2015</v>
      </c>
      <c r="H396" s="227" t="s">
        <v>383</v>
      </c>
      <c r="I396" s="227" t="s">
        <v>61</v>
      </c>
      <c r="J396" s="227" t="s">
        <v>384</v>
      </c>
      <c r="K396" s="227">
        <v>2014</v>
      </c>
      <c r="L396" s="227" t="s">
        <v>362</v>
      </c>
      <c r="N396" s="227">
        <v>342</v>
      </c>
      <c r="O396" s="228">
        <v>44606</v>
      </c>
      <c r="P396" s="227">
        <v>14000</v>
      </c>
      <c r="T396" s="229"/>
      <c r="Y396" s="227" t="s">
        <v>3000</v>
      </c>
      <c r="Z396" s="227" t="s">
        <v>3001</v>
      </c>
      <c r="AA396" s="227" t="s">
        <v>3002</v>
      </c>
      <c r="AB396" s="227" t="s">
        <v>3003</v>
      </c>
    </row>
    <row r="397" spans="1:28" x14ac:dyDescent="0.3">
      <c r="A397" s="227">
        <v>211019</v>
      </c>
      <c r="B397" s="227" t="s">
        <v>1073</v>
      </c>
      <c r="C397" s="227" t="s">
        <v>137</v>
      </c>
      <c r="D397" s="227" t="s">
        <v>251</v>
      </c>
      <c r="E397" s="227" t="s">
        <v>382</v>
      </c>
      <c r="F397" s="228">
        <v>34869</v>
      </c>
      <c r="G397" s="227" t="s">
        <v>360</v>
      </c>
      <c r="H397" s="227" t="s">
        <v>383</v>
      </c>
      <c r="I397" s="227" t="s">
        <v>61</v>
      </c>
      <c r="J397" s="227" t="s">
        <v>384</v>
      </c>
      <c r="K397" s="227">
        <v>2014</v>
      </c>
      <c r="L397" s="227" t="s">
        <v>360</v>
      </c>
      <c r="N397" s="227">
        <v>351</v>
      </c>
      <c r="O397" s="228">
        <v>44606</v>
      </c>
      <c r="P397" s="227">
        <v>1000</v>
      </c>
      <c r="T397" s="229"/>
      <c r="Y397" s="227" t="s">
        <v>3030</v>
      </c>
      <c r="Z397" s="227" t="s">
        <v>3031</v>
      </c>
      <c r="AA397" s="227" t="s">
        <v>3032</v>
      </c>
      <c r="AB397" s="227" t="s">
        <v>2630</v>
      </c>
    </row>
    <row r="398" spans="1:28" x14ac:dyDescent="0.3">
      <c r="A398" s="227">
        <v>210383</v>
      </c>
      <c r="B398" s="227" t="s">
        <v>1996</v>
      </c>
      <c r="C398" s="227" t="s">
        <v>68</v>
      </c>
      <c r="D398" s="227" t="s">
        <v>496</v>
      </c>
      <c r="E398" s="227" t="s">
        <v>382</v>
      </c>
      <c r="F398" s="228">
        <v>35065</v>
      </c>
      <c r="G398" s="227" t="s">
        <v>804</v>
      </c>
      <c r="H398" s="227" t="s">
        <v>383</v>
      </c>
      <c r="I398" s="227" t="s">
        <v>61</v>
      </c>
      <c r="J398" s="227" t="s">
        <v>384</v>
      </c>
      <c r="K398" s="227">
        <v>2014</v>
      </c>
      <c r="L398" s="227" t="s">
        <v>369</v>
      </c>
      <c r="N398" s="227">
        <v>363</v>
      </c>
      <c r="O398" s="228">
        <v>44607</v>
      </c>
      <c r="P398" s="227">
        <v>66000</v>
      </c>
      <c r="T398" s="229"/>
      <c r="Y398" s="227" t="s">
        <v>2944</v>
      </c>
      <c r="Z398" s="227" t="s">
        <v>2884</v>
      </c>
      <c r="AA398" s="227" t="s">
        <v>2945</v>
      </c>
      <c r="AB398" s="227" t="s">
        <v>2622</v>
      </c>
    </row>
    <row r="399" spans="1:28" x14ac:dyDescent="0.3">
      <c r="A399" s="227">
        <v>211259</v>
      </c>
      <c r="B399" s="227" t="s">
        <v>2040</v>
      </c>
      <c r="C399" s="227" t="s">
        <v>159</v>
      </c>
      <c r="D399" s="227" t="s">
        <v>1081</v>
      </c>
      <c r="E399" s="227" t="s">
        <v>381</v>
      </c>
      <c r="F399" s="228">
        <v>34384</v>
      </c>
      <c r="G399" s="227" t="s">
        <v>545</v>
      </c>
      <c r="H399" s="227" t="s">
        <v>383</v>
      </c>
      <c r="I399" s="227" t="s">
        <v>61</v>
      </c>
      <c r="J399" s="227" t="s">
        <v>384</v>
      </c>
      <c r="K399" s="227">
        <v>2014</v>
      </c>
      <c r="L399" s="227" t="s">
        <v>362</v>
      </c>
      <c r="N399" s="227">
        <v>369</v>
      </c>
      <c r="O399" s="228">
        <v>44607</v>
      </c>
      <c r="P399" s="227">
        <v>22000</v>
      </c>
      <c r="T399" s="229"/>
      <c r="Y399" s="227" t="s">
        <v>3067</v>
      </c>
      <c r="Z399" s="227" t="s">
        <v>3068</v>
      </c>
      <c r="AA399" s="227" t="s">
        <v>3069</v>
      </c>
      <c r="AB399" s="227" t="s">
        <v>3070</v>
      </c>
    </row>
    <row r="400" spans="1:28" x14ac:dyDescent="0.3">
      <c r="A400" s="227">
        <v>206233</v>
      </c>
      <c r="B400" s="227" t="s">
        <v>1232</v>
      </c>
      <c r="C400" s="227" t="s">
        <v>73</v>
      </c>
      <c r="D400" s="227" t="s">
        <v>338</v>
      </c>
      <c r="E400" s="227" t="s">
        <v>381</v>
      </c>
      <c r="F400" s="228">
        <v>31313</v>
      </c>
      <c r="G400" s="227" t="s">
        <v>360</v>
      </c>
      <c r="H400" s="227" t="s">
        <v>383</v>
      </c>
      <c r="I400" s="227" t="s">
        <v>61</v>
      </c>
      <c r="N400" s="227">
        <v>379</v>
      </c>
      <c r="O400" s="228">
        <v>44608</v>
      </c>
      <c r="P400" s="227">
        <v>44000</v>
      </c>
      <c r="T400" s="229"/>
    </row>
    <row r="401" spans="1:28" x14ac:dyDescent="0.3">
      <c r="A401" s="227">
        <v>211124</v>
      </c>
      <c r="B401" s="227" t="s">
        <v>1239</v>
      </c>
      <c r="C401" s="227" t="s">
        <v>73</v>
      </c>
      <c r="D401" s="227" t="s">
        <v>325</v>
      </c>
      <c r="E401" s="227" t="s">
        <v>381</v>
      </c>
      <c r="F401" s="228">
        <v>34128</v>
      </c>
      <c r="G401" s="227" t="s">
        <v>1240</v>
      </c>
      <c r="H401" s="227" t="s">
        <v>383</v>
      </c>
      <c r="I401" s="227" t="s">
        <v>61</v>
      </c>
      <c r="J401" s="227" t="s">
        <v>361</v>
      </c>
      <c r="K401" s="227">
        <v>2011</v>
      </c>
      <c r="L401" s="227" t="s">
        <v>362</v>
      </c>
      <c r="N401" s="227">
        <v>383</v>
      </c>
      <c r="O401" s="228">
        <v>44608</v>
      </c>
      <c r="P401" s="227">
        <v>14000</v>
      </c>
      <c r="T401" s="229"/>
      <c r="Y401" s="227" t="s">
        <v>3047</v>
      </c>
      <c r="Z401" s="227" t="s">
        <v>2865</v>
      </c>
      <c r="AA401" s="227" t="s">
        <v>3048</v>
      </c>
      <c r="AB401" s="227" t="s">
        <v>3049</v>
      </c>
    </row>
    <row r="402" spans="1:28" x14ac:dyDescent="0.3">
      <c r="A402" s="227">
        <v>210531</v>
      </c>
      <c r="B402" s="227" t="s">
        <v>1495</v>
      </c>
      <c r="C402" s="227" t="s">
        <v>197</v>
      </c>
      <c r="D402" s="227" t="s">
        <v>2004</v>
      </c>
      <c r="E402" s="227" t="s">
        <v>382</v>
      </c>
      <c r="F402" s="228">
        <v>34910</v>
      </c>
      <c r="G402" s="227" t="s">
        <v>757</v>
      </c>
      <c r="H402" s="227" t="s">
        <v>383</v>
      </c>
      <c r="I402" s="227" t="s">
        <v>61</v>
      </c>
      <c r="N402" s="227">
        <v>384</v>
      </c>
      <c r="O402" s="228">
        <v>44608</v>
      </c>
      <c r="P402" s="227">
        <v>9000</v>
      </c>
      <c r="T402" s="229"/>
    </row>
    <row r="403" spans="1:28" x14ac:dyDescent="0.3">
      <c r="A403" s="227">
        <v>211571</v>
      </c>
      <c r="B403" s="227" t="s">
        <v>1543</v>
      </c>
      <c r="C403" s="227" t="s">
        <v>106</v>
      </c>
      <c r="D403" s="227" t="s">
        <v>264</v>
      </c>
      <c r="E403" s="227" t="s">
        <v>381</v>
      </c>
      <c r="F403" s="228">
        <v>35261</v>
      </c>
      <c r="G403" s="227" t="s">
        <v>647</v>
      </c>
      <c r="H403" s="227" t="s">
        <v>383</v>
      </c>
      <c r="I403" s="227" t="s">
        <v>61</v>
      </c>
      <c r="J403" s="227" t="s">
        <v>384</v>
      </c>
      <c r="K403" s="227">
        <v>2015</v>
      </c>
      <c r="L403" s="227" t="s">
        <v>360</v>
      </c>
      <c r="N403" s="227">
        <v>389</v>
      </c>
      <c r="O403" s="228">
        <v>44609</v>
      </c>
      <c r="P403" s="227">
        <v>36500</v>
      </c>
      <c r="T403" s="229"/>
      <c r="Y403" s="227" t="s">
        <v>3154</v>
      </c>
      <c r="Z403" s="227" t="s">
        <v>2628</v>
      </c>
      <c r="AA403" s="227" t="s">
        <v>2983</v>
      </c>
      <c r="AB403" s="227" t="s">
        <v>2630</v>
      </c>
    </row>
    <row r="404" spans="1:28" x14ac:dyDescent="0.3">
      <c r="A404" s="227">
        <v>210394</v>
      </c>
      <c r="B404" s="227" t="s">
        <v>1043</v>
      </c>
      <c r="C404" s="227" t="s">
        <v>887</v>
      </c>
      <c r="D404" s="227" t="s">
        <v>1997</v>
      </c>
      <c r="E404" s="227" t="s">
        <v>382</v>
      </c>
      <c r="F404" s="228">
        <v>34532</v>
      </c>
      <c r="G404" s="227" t="s">
        <v>757</v>
      </c>
      <c r="H404" s="227" t="s">
        <v>383</v>
      </c>
      <c r="I404" s="227" t="s">
        <v>61</v>
      </c>
      <c r="J404" s="227" t="s">
        <v>361</v>
      </c>
      <c r="K404" s="227">
        <v>2013</v>
      </c>
      <c r="L404" s="227" t="s">
        <v>360</v>
      </c>
      <c r="N404" s="227">
        <v>409</v>
      </c>
      <c r="O404" s="228">
        <v>44613</v>
      </c>
      <c r="P404" s="227">
        <v>14000</v>
      </c>
      <c r="T404" s="229"/>
      <c r="Y404" s="227" t="s">
        <v>2946</v>
      </c>
      <c r="Z404" s="227" t="s">
        <v>2947</v>
      </c>
      <c r="AA404" s="227" t="s">
        <v>2948</v>
      </c>
      <c r="AB404" s="227" t="s">
        <v>2949</v>
      </c>
    </row>
    <row r="405" spans="1:28" x14ac:dyDescent="0.3">
      <c r="A405" s="227">
        <v>208806</v>
      </c>
      <c r="B405" s="227" t="s">
        <v>1144</v>
      </c>
      <c r="C405" s="227" t="s">
        <v>164</v>
      </c>
      <c r="D405" s="227" t="s">
        <v>280</v>
      </c>
      <c r="E405" s="227" t="s">
        <v>382</v>
      </c>
      <c r="F405" s="228">
        <v>31964</v>
      </c>
      <c r="G405" s="227" t="s">
        <v>360</v>
      </c>
      <c r="H405" s="227" t="s">
        <v>383</v>
      </c>
      <c r="I405" s="227" t="s">
        <v>61</v>
      </c>
      <c r="J405" s="227" t="s">
        <v>384</v>
      </c>
      <c r="K405" s="227">
        <v>2005</v>
      </c>
      <c r="L405" s="227" t="s">
        <v>360</v>
      </c>
      <c r="N405" s="227">
        <v>427</v>
      </c>
      <c r="O405" s="228">
        <v>44615</v>
      </c>
      <c r="P405" s="227">
        <v>22000</v>
      </c>
      <c r="T405" s="229"/>
      <c r="Y405" s="227" t="s">
        <v>2822</v>
      </c>
      <c r="Z405" s="227" t="s">
        <v>2823</v>
      </c>
      <c r="AA405" s="227" t="s">
        <v>2824</v>
      </c>
      <c r="AB405" s="227" t="s">
        <v>2765</v>
      </c>
    </row>
    <row r="406" spans="1:28" x14ac:dyDescent="0.3">
      <c r="A406" s="227">
        <v>210086</v>
      </c>
      <c r="B406" s="227" t="s">
        <v>907</v>
      </c>
      <c r="C406" s="227" t="s">
        <v>185</v>
      </c>
      <c r="D406" s="227" t="s">
        <v>1983</v>
      </c>
      <c r="E406" s="227" t="s">
        <v>382</v>
      </c>
      <c r="F406" s="228">
        <v>29465</v>
      </c>
      <c r="G406" s="227" t="s">
        <v>758</v>
      </c>
      <c r="H406" s="227" t="s">
        <v>383</v>
      </c>
      <c r="I406" s="227" t="s">
        <v>61</v>
      </c>
      <c r="J406" s="227" t="s">
        <v>361</v>
      </c>
      <c r="K406" s="227">
        <v>1999</v>
      </c>
      <c r="L406" s="227" t="s">
        <v>362</v>
      </c>
      <c r="N406" s="227">
        <v>428</v>
      </c>
      <c r="O406" s="228">
        <v>44615</v>
      </c>
      <c r="P406" s="227">
        <v>48000</v>
      </c>
      <c r="T406" s="229"/>
      <c r="Y406" s="227" t="s">
        <v>2910</v>
      </c>
      <c r="Z406" s="227" t="s">
        <v>2911</v>
      </c>
      <c r="AA406" s="227" t="s">
        <v>2912</v>
      </c>
      <c r="AB406" s="227" t="s">
        <v>2879</v>
      </c>
    </row>
    <row r="407" spans="1:28" x14ac:dyDescent="0.3">
      <c r="A407" s="227">
        <v>208880</v>
      </c>
      <c r="B407" s="227" t="s">
        <v>1318</v>
      </c>
      <c r="C407" s="227" t="s">
        <v>134</v>
      </c>
      <c r="D407" s="227" t="s">
        <v>250</v>
      </c>
      <c r="E407" s="227" t="s">
        <v>382</v>
      </c>
      <c r="F407" s="228">
        <v>32274</v>
      </c>
      <c r="G407" s="227" t="s">
        <v>1319</v>
      </c>
      <c r="H407" s="227" t="s">
        <v>383</v>
      </c>
      <c r="I407" s="227" t="s">
        <v>61</v>
      </c>
      <c r="J407" s="227" t="s">
        <v>361</v>
      </c>
      <c r="K407" s="227">
        <v>2007</v>
      </c>
      <c r="L407" s="227" t="s">
        <v>360</v>
      </c>
      <c r="N407" s="227">
        <v>434</v>
      </c>
      <c r="O407" s="228">
        <v>44616</v>
      </c>
      <c r="P407" s="227">
        <v>33000</v>
      </c>
      <c r="T407" s="229"/>
      <c r="Y407" s="227" t="s">
        <v>2825</v>
      </c>
      <c r="Z407" s="227" t="s">
        <v>2826</v>
      </c>
      <c r="AA407" s="227" t="s">
        <v>2827</v>
      </c>
      <c r="AB407" s="227" t="s">
        <v>2671</v>
      </c>
    </row>
    <row r="408" spans="1:28" x14ac:dyDescent="0.3">
      <c r="A408" s="227">
        <v>209961</v>
      </c>
      <c r="B408" s="227" t="s">
        <v>1977</v>
      </c>
      <c r="C408" s="227" t="s">
        <v>92</v>
      </c>
      <c r="D408" s="227" t="s">
        <v>1978</v>
      </c>
      <c r="E408" s="227" t="s">
        <v>382</v>
      </c>
      <c r="F408" s="228">
        <v>34700</v>
      </c>
      <c r="G408" s="227" t="s">
        <v>1469</v>
      </c>
      <c r="H408" s="227" t="s">
        <v>383</v>
      </c>
      <c r="I408" s="227" t="s">
        <v>61</v>
      </c>
      <c r="J408" s="227" t="s">
        <v>384</v>
      </c>
      <c r="K408" s="227">
        <v>2012</v>
      </c>
      <c r="L408" s="227" t="s">
        <v>360</v>
      </c>
      <c r="N408" s="227">
        <v>446</v>
      </c>
      <c r="O408" s="228">
        <v>44616</v>
      </c>
      <c r="P408" s="227">
        <v>53000</v>
      </c>
      <c r="T408" s="229"/>
      <c r="Y408" s="227" t="s">
        <v>2886</v>
      </c>
      <c r="Z408" s="227" t="s">
        <v>2887</v>
      </c>
      <c r="AA408" s="227" t="s">
        <v>2888</v>
      </c>
      <c r="AB408" s="227" t="s">
        <v>2622</v>
      </c>
    </row>
    <row r="409" spans="1:28" x14ac:dyDescent="0.3">
      <c r="A409" s="227">
        <v>208960</v>
      </c>
      <c r="B409" s="227" t="s">
        <v>1450</v>
      </c>
      <c r="C409" s="227" t="s">
        <v>149</v>
      </c>
      <c r="D409" s="227" t="s">
        <v>1959</v>
      </c>
      <c r="E409" s="227" t="s">
        <v>382</v>
      </c>
      <c r="F409" s="228">
        <v>32354</v>
      </c>
      <c r="G409" s="227" t="s">
        <v>775</v>
      </c>
      <c r="H409" s="227" t="s">
        <v>383</v>
      </c>
      <c r="I409" s="227" t="s">
        <v>61</v>
      </c>
      <c r="J409" s="227" t="s">
        <v>384</v>
      </c>
      <c r="K409" s="227">
        <v>2010</v>
      </c>
      <c r="L409" s="227" t="s">
        <v>372</v>
      </c>
      <c r="N409" s="227">
        <v>452</v>
      </c>
      <c r="O409" s="228">
        <v>44616</v>
      </c>
      <c r="P409" s="227">
        <v>22000</v>
      </c>
      <c r="T409" s="229"/>
      <c r="Y409" s="227" t="s">
        <v>2831</v>
      </c>
      <c r="Z409" s="227" t="s">
        <v>2832</v>
      </c>
      <c r="AA409" s="227" t="s">
        <v>2833</v>
      </c>
      <c r="AB409" s="227" t="s">
        <v>2679</v>
      </c>
    </row>
    <row r="410" spans="1:28" x14ac:dyDescent="0.3">
      <c r="A410" s="227">
        <v>214013</v>
      </c>
      <c r="B410" s="227" t="s">
        <v>994</v>
      </c>
      <c r="C410" s="227" t="s">
        <v>68</v>
      </c>
      <c r="D410" s="227" t="s">
        <v>2430</v>
      </c>
      <c r="E410" s="227" t="s">
        <v>382</v>
      </c>
      <c r="F410" s="228">
        <v>36109</v>
      </c>
      <c r="G410" s="227" t="s">
        <v>810</v>
      </c>
      <c r="H410" s="227" t="s">
        <v>383</v>
      </c>
      <c r="I410" s="227" t="s">
        <v>61</v>
      </c>
      <c r="J410" s="227" t="s">
        <v>361</v>
      </c>
      <c r="K410" s="227">
        <v>2018</v>
      </c>
      <c r="L410" s="227" t="s">
        <v>362</v>
      </c>
      <c r="N410" s="227">
        <v>455</v>
      </c>
      <c r="O410" s="228">
        <v>44616</v>
      </c>
      <c r="P410" s="227">
        <v>14000</v>
      </c>
      <c r="T410" s="229"/>
      <c r="Y410" s="227" t="s">
        <v>3874</v>
      </c>
      <c r="Z410" s="227" t="s">
        <v>3875</v>
      </c>
      <c r="AA410" s="227" t="s">
        <v>3876</v>
      </c>
      <c r="AB410" s="227" t="s">
        <v>3877</v>
      </c>
    </row>
    <row r="411" spans="1:28" x14ac:dyDescent="0.3">
      <c r="A411" s="227">
        <v>204504</v>
      </c>
      <c r="B411" s="227" t="s">
        <v>2616</v>
      </c>
      <c r="C411" s="227" t="s">
        <v>92</v>
      </c>
      <c r="D411" s="227" t="s">
        <v>263</v>
      </c>
      <c r="I411" s="227" t="s">
        <v>61</v>
      </c>
      <c r="O411" s="228"/>
    </row>
    <row r="412" spans="1:28" x14ac:dyDescent="0.3">
      <c r="A412" s="227">
        <v>212971</v>
      </c>
      <c r="B412" s="227" t="s">
        <v>1706</v>
      </c>
      <c r="C412" s="227" t="s">
        <v>1707</v>
      </c>
      <c r="D412" s="227" t="s">
        <v>334</v>
      </c>
      <c r="E412" s="227" t="s">
        <v>382</v>
      </c>
      <c r="F412" s="228">
        <v>24010</v>
      </c>
      <c r="G412" s="227" t="s">
        <v>360</v>
      </c>
      <c r="H412" s="227" t="s">
        <v>383</v>
      </c>
      <c r="I412" s="227" t="s">
        <v>61</v>
      </c>
      <c r="J412" s="227" t="s">
        <v>384</v>
      </c>
      <c r="K412" s="227">
        <v>1983</v>
      </c>
      <c r="L412" s="227" t="s">
        <v>360</v>
      </c>
      <c r="T412" s="229"/>
      <c r="Y412" s="227" t="s">
        <v>3584</v>
      </c>
      <c r="Z412" s="227" t="s">
        <v>3585</v>
      </c>
      <c r="AA412" s="227" t="s">
        <v>2678</v>
      </c>
      <c r="AB412" s="227" t="s">
        <v>2622</v>
      </c>
    </row>
    <row r="413" spans="1:28" x14ac:dyDescent="0.3">
      <c r="A413" s="227">
        <v>214991</v>
      </c>
      <c r="B413" s="227" t="s">
        <v>901</v>
      </c>
      <c r="C413" s="227" t="s">
        <v>902</v>
      </c>
      <c r="D413" s="227" t="s">
        <v>411</v>
      </c>
      <c r="E413" s="227" t="s">
        <v>382</v>
      </c>
      <c r="F413" s="228">
        <v>25593</v>
      </c>
      <c r="G413" s="227" t="s">
        <v>368</v>
      </c>
      <c r="H413" s="227" t="s">
        <v>383</v>
      </c>
      <c r="I413" s="227" t="s">
        <v>61</v>
      </c>
      <c r="J413" s="227" t="s">
        <v>361</v>
      </c>
      <c r="K413" s="227">
        <v>1989</v>
      </c>
      <c r="L413" s="227" t="s">
        <v>368</v>
      </c>
      <c r="T413" s="229"/>
      <c r="Y413" s="227" t="s">
        <v>4113</v>
      </c>
      <c r="Z413" s="227" t="s">
        <v>4114</v>
      </c>
      <c r="AA413" s="227" t="s">
        <v>3825</v>
      </c>
      <c r="AB413" s="227" t="s">
        <v>2622</v>
      </c>
    </row>
    <row r="414" spans="1:28" x14ac:dyDescent="0.3">
      <c r="A414" s="227">
        <v>211284</v>
      </c>
      <c r="B414" s="227" t="s">
        <v>1359</v>
      </c>
      <c r="C414" s="227" t="s">
        <v>68</v>
      </c>
      <c r="D414" s="227" t="s">
        <v>2041</v>
      </c>
      <c r="E414" s="227" t="s">
        <v>381</v>
      </c>
      <c r="F414" s="228">
        <v>26042</v>
      </c>
      <c r="G414" s="227" t="s">
        <v>757</v>
      </c>
      <c r="H414" s="227" t="s">
        <v>383</v>
      </c>
      <c r="I414" s="227" t="s">
        <v>61</v>
      </c>
      <c r="J414" s="227" t="s">
        <v>361</v>
      </c>
      <c r="K414" s="227">
        <v>1989</v>
      </c>
      <c r="L414" s="227" t="s">
        <v>360</v>
      </c>
      <c r="T414" s="229"/>
      <c r="Y414" s="227" t="s">
        <v>3071</v>
      </c>
      <c r="Z414" s="227" t="s">
        <v>2884</v>
      </c>
      <c r="AA414" s="227" t="s">
        <v>3072</v>
      </c>
      <c r="AB414" s="227" t="s">
        <v>2622</v>
      </c>
    </row>
    <row r="415" spans="1:28" x14ac:dyDescent="0.3">
      <c r="A415" s="227">
        <v>210089</v>
      </c>
      <c r="B415" s="227" t="s">
        <v>1984</v>
      </c>
      <c r="C415" s="227" t="s">
        <v>68</v>
      </c>
      <c r="D415" s="227" t="s">
        <v>279</v>
      </c>
      <c r="E415" s="227" t="s">
        <v>382</v>
      </c>
      <c r="F415" s="228">
        <v>26127</v>
      </c>
      <c r="G415" s="227" t="s">
        <v>360</v>
      </c>
      <c r="H415" s="227" t="s">
        <v>383</v>
      </c>
      <c r="I415" s="227" t="s">
        <v>61</v>
      </c>
      <c r="J415" s="227" t="s">
        <v>384</v>
      </c>
      <c r="K415" s="227">
        <v>1989</v>
      </c>
      <c r="L415" s="227" t="s">
        <v>378</v>
      </c>
      <c r="T415" s="229"/>
      <c r="Y415" s="227" t="s">
        <v>2913</v>
      </c>
      <c r="Z415" s="227" t="s">
        <v>2633</v>
      </c>
      <c r="AA415" s="227" t="s">
        <v>2914</v>
      </c>
      <c r="AB415" s="227" t="s">
        <v>2622</v>
      </c>
    </row>
    <row r="416" spans="1:28" x14ac:dyDescent="0.3">
      <c r="A416" s="227">
        <v>214027</v>
      </c>
      <c r="B416" s="227" t="s">
        <v>1719</v>
      </c>
      <c r="C416" s="227" t="s">
        <v>68</v>
      </c>
      <c r="D416" s="227" t="s">
        <v>291</v>
      </c>
      <c r="E416" s="227" t="s">
        <v>382</v>
      </c>
      <c r="F416" s="228">
        <v>26452</v>
      </c>
      <c r="G416" s="227" t="s">
        <v>368</v>
      </c>
      <c r="H416" s="227" t="s">
        <v>383</v>
      </c>
      <c r="I416" s="227" t="s">
        <v>61</v>
      </c>
      <c r="J416" s="227" t="s">
        <v>384</v>
      </c>
      <c r="K416" s="227">
        <v>2014</v>
      </c>
      <c r="L416" s="227" t="s">
        <v>360</v>
      </c>
      <c r="T416" s="229"/>
      <c r="Y416" s="227" t="s">
        <v>3881</v>
      </c>
      <c r="Z416" s="227" t="s">
        <v>2677</v>
      </c>
      <c r="AA416" s="227" t="s">
        <v>3882</v>
      </c>
      <c r="AB416" s="227" t="s">
        <v>2679</v>
      </c>
    </row>
    <row r="417" spans="1:28" x14ac:dyDescent="0.3">
      <c r="A417" s="227">
        <v>204348</v>
      </c>
      <c r="B417" s="227" t="s">
        <v>1926</v>
      </c>
      <c r="C417" s="227" t="s">
        <v>723</v>
      </c>
      <c r="D417" s="227" t="s">
        <v>114</v>
      </c>
      <c r="E417" s="227" t="s">
        <v>382</v>
      </c>
      <c r="F417" s="228">
        <v>26724</v>
      </c>
      <c r="G417" s="227" t="s">
        <v>360</v>
      </c>
      <c r="H417" s="227" t="s">
        <v>383</v>
      </c>
      <c r="I417" s="227" t="s">
        <v>61</v>
      </c>
      <c r="Q417" s="227">
        <v>2000</v>
      </c>
      <c r="T417" s="229"/>
      <c r="W417" s="227" t="s">
        <v>2610</v>
      </c>
    </row>
    <row r="418" spans="1:28" x14ac:dyDescent="0.3">
      <c r="A418" s="227">
        <v>202895</v>
      </c>
      <c r="B418" s="227" t="s">
        <v>1160</v>
      </c>
      <c r="C418" s="227" t="s">
        <v>136</v>
      </c>
      <c r="D418" s="227" t="s">
        <v>1161</v>
      </c>
      <c r="E418" s="227" t="s">
        <v>382</v>
      </c>
      <c r="F418" s="228">
        <v>27066</v>
      </c>
      <c r="G418" s="227" t="s">
        <v>1162</v>
      </c>
      <c r="H418" s="227" t="s">
        <v>383</v>
      </c>
      <c r="I418" s="227" t="s">
        <v>61</v>
      </c>
      <c r="J418" s="227" t="s">
        <v>384</v>
      </c>
      <c r="K418" s="227">
        <v>2012</v>
      </c>
      <c r="L418" s="227" t="s">
        <v>362</v>
      </c>
      <c r="T418" s="229"/>
      <c r="Y418" s="227" t="s">
        <v>2682</v>
      </c>
      <c r="Z418" s="227" t="s">
        <v>2683</v>
      </c>
      <c r="AA418" s="227" t="s">
        <v>2684</v>
      </c>
      <c r="AB418" s="227" t="s">
        <v>2685</v>
      </c>
    </row>
    <row r="419" spans="1:28" x14ac:dyDescent="0.3">
      <c r="A419" s="227">
        <v>203311</v>
      </c>
      <c r="B419" s="227" t="s">
        <v>1029</v>
      </c>
      <c r="C419" s="227" t="s">
        <v>1030</v>
      </c>
      <c r="D419" s="227" t="s">
        <v>1912</v>
      </c>
      <c r="E419" s="227" t="s">
        <v>382</v>
      </c>
      <c r="F419" s="228">
        <v>27098</v>
      </c>
      <c r="G419" s="227" t="s">
        <v>1913</v>
      </c>
      <c r="H419" s="227" t="s">
        <v>383</v>
      </c>
      <c r="I419" s="227" t="s">
        <v>61</v>
      </c>
      <c r="J419" s="227" t="s">
        <v>361</v>
      </c>
      <c r="K419" s="227">
        <v>1994</v>
      </c>
      <c r="L419" s="227" t="s">
        <v>360</v>
      </c>
      <c r="T419" s="229"/>
      <c r="Y419" s="227" t="s">
        <v>2694</v>
      </c>
      <c r="Z419" s="227" t="s">
        <v>2695</v>
      </c>
      <c r="AA419" s="227" t="s">
        <v>2696</v>
      </c>
      <c r="AB419" s="227" t="s">
        <v>2697</v>
      </c>
    </row>
    <row r="420" spans="1:28" x14ac:dyDescent="0.3">
      <c r="A420" s="227">
        <v>212815</v>
      </c>
      <c r="B420" s="227" t="s">
        <v>1558</v>
      </c>
      <c r="C420" s="227" t="s">
        <v>1559</v>
      </c>
      <c r="D420" s="227" t="s">
        <v>2263</v>
      </c>
      <c r="E420" s="227" t="s">
        <v>381</v>
      </c>
      <c r="F420" s="228">
        <v>27289</v>
      </c>
      <c r="G420" s="227" t="s">
        <v>2264</v>
      </c>
      <c r="H420" s="227" t="s">
        <v>383</v>
      </c>
      <c r="I420" s="227" t="s">
        <v>61</v>
      </c>
      <c r="J420" s="227" t="s">
        <v>384</v>
      </c>
      <c r="K420" s="227">
        <v>2016</v>
      </c>
      <c r="L420" s="227" t="s">
        <v>360</v>
      </c>
      <c r="T420" s="229"/>
      <c r="Y420" s="227" t="s">
        <v>3531</v>
      </c>
      <c r="Z420" s="227" t="s">
        <v>3532</v>
      </c>
      <c r="AA420" s="227" t="s">
        <v>3533</v>
      </c>
      <c r="AB420" s="227" t="s">
        <v>3534</v>
      </c>
    </row>
    <row r="421" spans="1:28" x14ac:dyDescent="0.3">
      <c r="A421" s="227">
        <v>211619</v>
      </c>
      <c r="B421" s="227" t="s">
        <v>1553</v>
      </c>
      <c r="C421" s="227" t="s">
        <v>126</v>
      </c>
      <c r="D421" s="227" t="s">
        <v>2089</v>
      </c>
      <c r="E421" s="227" t="s">
        <v>382</v>
      </c>
      <c r="F421" s="228">
        <v>27373</v>
      </c>
      <c r="G421" s="227" t="s">
        <v>2090</v>
      </c>
      <c r="H421" s="227" t="s">
        <v>383</v>
      </c>
      <c r="I421" s="227" t="s">
        <v>61</v>
      </c>
      <c r="J421" s="227" t="s">
        <v>384</v>
      </c>
      <c r="K421" s="227">
        <v>2015</v>
      </c>
      <c r="L421" s="227" t="s">
        <v>368</v>
      </c>
      <c r="T421" s="229"/>
      <c r="Y421" s="227" t="s">
        <v>3173</v>
      </c>
      <c r="Z421" s="227" t="s">
        <v>3174</v>
      </c>
      <c r="AA421" s="227" t="s">
        <v>2751</v>
      </c>
      <c r="AB421" s="227" t="s">
        <v>3175</v>
      </c>
    </row>
    <row r="422" spans="1:28" x14ac:dyDescent="0.3">
      <c r="A422" s="227">
        <v>210129</v>
      </c>
      <c r="B422" s="227" t="s">
        <v>1447</v>
      </c>
      <c r="C422" s="227" t="s">
        <v>144</v>
      </c>
      <c r="D422" s="227" t="s">
        <v>1985</v>
      </c>
      <c r="E422" s="227" t="s">
        <v>381</v>
      </c>
      <c r="F422" s="228">
        <v>27395</v>
      </c>
      <c r="G422" s="227" t="s">
        <v>757</v>
      </c>
      <c r="H422" s="227" t="s">
        <v>383</v>
      </c>
      <c r="I422" s="227" t="s">
        <v>61</v>
      </c>
      <c r="J422" s="227" t="s">
        <v>384</v>
      </c>
      <c r="K422" s="227">
        <v>2011</v>
      </c>
      <c r="L422" s="227" t="s">
        <v>360</v>
      </c>
      <c r="T422" s="229"/>
      <c r="Y422" s="227" t="s">
        <v>2915</v>
      </c>
      <c r="Z422" s="227" t="s">
        <v>2916</v>
      </c>
      <c r="AA422" s="227" t="s">
        <v>2751</v>
      </c>
      <c r="AB422" s="227" t="s">
        <v>2630</v>
      </c>
    </row>
    <row r="423" spans="1:28" x14ac:dyDescent="0.3">
      <c r="A423" s="227">
        <v>214427</v>
      </c>
      <c r="B423" s="227" t="s">
        <v>1461</v>
      </c>
      <c r="C423" s="227" t="s">
        <v>85</v>
      </c>
      <c r="D423" s="227" t="s">
        <v>1462</v>
      </c>
      <c r="E423" s="227" t="s">
        <v>382</v>
      </c>
      <c r="F423" s="228">
        <v>27497</v>
      </c>
      <c r="G423" s="227" t="s">
        <v>960</v>
      </c>
      <c r="H423" s="227" t="s">
        <v>383</v>
      </c>
      <c r="I423" s="227" t="s">
        <v>61</v>
      </c>
      <c r="J423" s="227" t="s">
        <v>384</v>
      </c>
      <c r="K423" s="227">
        <v>2011</v>
      </c>
      <c r="L423" s="227" t="s">
        <v>375</v>
      </c>
      <c r="T423" s="229"/>
      <c r="Y423" s="227" t="s">
        <v>3958</v>
      </c>
      <c r="Z423" s="227" t="s">
        <v>3959</v>
      </c>
      <c r="AA423" s="227" t="s">
        <v>3960</v>
      </c>
      <c r="AB423" s="227" t="s">
        <v>2776</v>
      </c>
    </row>
    <row r="424" spans="1:28" x14ac:dyDescent="0.3">
      <c r="A424" s="227">
        <v>215254</v>
      </c>
      <c r="B424" s="227" t="s">
        <v>903</v>
      </c>
      <c r="C424" s="227" t="s">
        <v>148</v>
      </c>
      <c r="D424" s="227" t="s">
        <v>2569</v>
      </c>
      <c r="E424" s="227" t="s">
        <v>381</v>
      </c>
      <c r="F424" s="228">
        <v>27585</v>
      </c>
      <c r="G424" s="227" t="s">
        <v>762</v>
      </c>
      <c r="H424" s="227" t="s">
        <v>388</v>
      </c>
      <c r="I424" s="227" t="s">
        <v>61</v>
      </c>
      <c r="J424" s="227" t="s">
        <v>361</v>
      </c>
      <c r="K424" s="227">
        <v>1992</v>
      </c>
      <c r="L424" s="227" t="s">
        <v>360</v>
      </c>
      <c r="T424" s="229"/>
      <c r="Y424" s="227" t="s">
        <v>4164</v>
      </c>
      <c r="Z424" s="227" t="s">
        <v>4165</v>
      </c>
      <c r="AA424" s="227" t="s">
        <v>4166</v>
      </c>
      <c r="AB424" s="227" t="s">
        <v>3752</v>
      </c>
    </row>
    <row r="425" spans="1:28" x14ac:dyDescent="0.3">
      <c r="A425" s="227">
        <v>213946</v>
      </c>
      <c r="B425" s="227" t="s">
        <v>1648</v>
      </c>
      <c r="C425" s="227" t="s">
        <v>155</v>
      </c>
      <c r="D425" s="227" t="s">
        <v>2421</v>
      </c>
      <c r="E425" s="227" t="s">
        <v>381</v>
      </c>
      <c r="F425" s="228">
        <v>27665</v>
      </c>
      <c r="G425" s="227" t="s">
        <v>2422</v>
      </c>
      <c r="H425" s="227" t="s">
        <v>383</v>
      </c>
      <c r="I425" s="227" t="s">
        <v>61</v>
      </c>
      <c r="J425" s="227" t="s">
        <v>361</v>
      </c>
      <c r="K425" s="227">
        <v>2015</v>
      </c>
      <c r="L425" s="227" t="s">
        <v>360</v>
      </c>
      <c r="T425" s="229"/>
      <c r="Y425" s="227" t="s">
        <v>3854</v>
      </c>
      <c r="Z425" s="227" t="s">
        <v>2785</v>
      </c>
      <c r="AA425" s="227" t="s">
        <v>3855</v>
      </c>
      <c r="AB425" s="227" t="s">
        <v>3856</v>
      </c>
    </row>
    <row r="426" spans="1:28" x14ac:dyDescent="0.3">
      <c r="A426" s="227">
        <v>212265</v>
      </c>
      <c r="B426" s="227" t="s">
        <v>1362</v>
      </c>
      <c r="C426" s="227" t="s">
        <v>341</v>
      </c>
      <c r="D426" s="227" t="s">
        <v>2182</v>
      </c>
      <c r="E426" s="227" t="s">
        <v>381</v>
      </c>
      <c r="F426" s="228">
        <v>27699</v>
      </c>
      <c r="G426" s="227" t="s">
        <v>360</v>
      </c>
      <c r="H426" s="227" t="s">
        <v>383</v>
      </c>
      <c r="I426" s="227" t="s">
        <v>61</v>
      </c>
      <c r="Q426" s="227">
        <v>2000</v>
      </c>
      <c r="T426" s="229"/>
      <c r="W426" s="227" t="s">
        <v>2610</v>
      </c>
    </row>
    <row r="427" spans="1:28" x14ac:dyDescent="0.3">
      <c r="A427" s="227">
        <v>201659</v>
      </c>
      <c r="B427" s="227" t="s">
        <v>1363</v>
      </c>
      <c r="C427" s="227" t="s">
        <v>192</v>
      </c>
      <c r="D427" s="227" t="s">
        <v>1890</v>
      </c>
      <c r="E427" s="227" t="s">
        <v>381</v>
      </c>
      <c r="F427" s="228">
        <v>27731</v>
      </c>
      <c r="G427" s="227" t="s">
        <v>757</v>
      </c>
      <c r="H427" s="227" t="s">
        <v>388</v>
      </c>
      <c r="I427" s="227" t="s">
        <v>61</v>
      </c>
      <c r="Q427" s="227">
        <v>2000</v>
      </c>
      <c r="T427" s="229"/>
      <c r="W427" s="227" t="s">
        <v>2610</v>
      </c>
    </row>
    <row r="428" spans="1:28" x14ac:dyDescent="0.3">
      <c r="A428" s="227">
        <v>212694</v>
      </c>
      <c r="B428" s="227" t="s">
        <v>1684</v>
      </c>
      <c r="C428" s="227" t="s">
        <v>197</v>
      </c>
      <c r="D428" s="227" t="s">
        <v>2247</v>
      </c>
      <c r="E428" s="227" t="s">
        <v>382</v>
      </c>
      <c r="F428" s="228">
        <v>27736</v>
      </c>
      <c r="G428" s="227" t="s">
        <v>1892</v>
      </c>
      <c r="H428" s="227" t="s">
        <v>383</v>
      </c>
      <c r="I428" s="227" t="s">
        <v>61</v>
      </c>
      <c r="J428" s="227" t="s">
        <v>384</v>
      </c>
      <c r="K428" s="227">
        <v>2014</v>
      </c>
      <c r="L428" s="227" t="s">
        <v>360</v>
      </c>
      <c r="T428" s="229"/>
      <c r="Y428" s="227" t="s">
        <v>3479</v>
      </c>
      <c r="Z428" s="227" t="s">
        <v>3480</v>
      </c>
      <c r="AA428" s="227" t="s">
        <v>3041</v>
      </c>
      <c r="AB428" s="227" t="s">
        <v>2704</v>
      </c>
    </row>
    <row r="429" spans="1:28" x14ac:dyDescent="0.3">
      <c r="A429" s="227">
        <v>201397</v>
      </c>
      <c r="B429" s="227" t="s">
        <v>1604</v>
      </c>
      <c r="C429" s="227" t="s">
        <v>1373</v>
      </c>
      <c r="D429" s="227" t="s">
        <v>1886</v>
      </c>
      <c r="E429" s="227" t="s">
        <v>382</v>
      </c>
      <c r="F429" s="228">
        <v>27796</v>
      </c>
      <c r="G429" s="227" t="s">
        <v>757</v>
      </c>
      <c r="H429" s="227" t="s">
        <v>383</v>
      </c>
      <c r="I429" s="227" t="s">
        <v>61</v>
      </c>
      <c r="Q429" s="227">
        <v>2000</v>
      </c>
      <c r="T429" s="229"/>
    </row>
    <row r="430" spans="1:28" x14ac:dyDescent="0.3">
      <c r="A430" s="227">
        <v>214387</v>
      </c>
      <c r="B430" s="227" t="s">
        <v>1636</v>
      </c>
      <c r="C430" s="227" t="s">
        <v>341</v>
      </c>
      <c r="D430" s="227" t="s">
        <v>2442</v>
      </c>
      <c r="E430" s="227" t="s">
        <v>382</v>
      </c>
      <c r="F430" s="228">
        <v>28074</v>
      </c>
      <c r="G430" s="227" t="s">
        <v>757</v>
      </c>
      <c r="H430" s="227" t="s">
        <v>383</v>
      </c>
      <c r="I430" s="227" t="s">
        <v>61</v>
      </c>
      <c r="J430" s="227" t="s">
        <v>384</v>
      </c>
      <c r="K430" s="227">
        <v>1997</v>
      </c>
      <c r="L430" s="227" t="s">
        <v>360</v>
      </c>
      <c r="T430" s="229"/>
      <c r="Y430" s="227" t="s">
        <v>3949</v>
      </c>
      <c r="Z430" s="227" t="s">
        <v>3950</v>
      </c>
      <c r="AA430" s="227" t="s">
        <v>2843</v>
      </c>
      <c r="AB430" s="227" t="s">
        <v>2704</v>
      </c>
    </row>
    <row r="431" spans="1:28" x14ac:dyDescent="0.3">
      <c r="A431" s="227">
        <v>205376</v>
      </c>
      <c r="B431" s="227" t="s">
        <v>1364</v>
      </c>
      <c r="C431" s="227" t="s">
        <v>168</v>
      </c>
      <c r="D431" s="227" t="s">
        <v>466</v>
      </c>
      <c r="E431" s="227" t="s">
        <v>382</v>
      </c>
      <c r="F431" s="228">
        <v>28584</v>
      </c>
      <c r="G431" s="227" t="s">
        <v>360</v>
      </c>
      <c r="H431" s="227" t="s">
        <v>383</v>
      </c>
      <c r="I431" s="227" t="s">
        <v>61</v>
      </c>
      <c r="J431" s="227" t="s">
        <v>361</v>
      </c>
      <c r="K431" s="227">
        <v>1996</v>
      </c>
      <c r="L431" s="227" t="s">
        <v>360</v>
      </c>
      <c r="T431" s="229"/>
      <c r="Y431" s="227" t="s">
        <v>2758</v>
      </c>
      <c r="Z431" s="227" t="s">
        <v>2759</v>
      </c>
      <c r="AA431" s="227" t="s">
        <v>2760</v>
      </c>
      <c r="AB431" s="227" t="s">
        <v>2630</v>
      </c>
    </row>
    <row r="432" spans="1:28" x14ac:dyDescent="0.3">
      <c r="A432" s="227">
        <v>208467</v>
      </c>
      <c r="B432" s="227" t="s">
        <v>1406</v>
      </c>
      <c r="C432" s="227" t="s">
        <v>92</v>
      </c>
      <c r="D432" s="227" t="s">
        <v>1957</v>
      </c>
      <c r="E432" s="227" t="s">
        <v>381</v>
      </c>
      <c r="F432" s="228">
        <v>28797</v>
      </c>
      <c r="G432" s="227" t="s">
        <v>1958</v>
      </c>
      <c r="H432" s="227" t="s">
        <v>383</v>
      </c>
      <c r="I432" s="227" t="s">
        <v>61</v>
      </c>
      <c r="J432" s="227" t="s">
        <v>384</v>
      </c>
      <c r="K432" s="227">
        <v>2004</v>
      </c>
      <c r="L432" s="227" t="s">
        <v>373</v>
      </c>
      <c r="T432" s="229"/>
      <c r="Y432" s="227" t="s">
        <v>2819</v>
      </c>
      <c r="Z432" s="227" t="s">
        <v>2707</v>
      </c>
      <c r="AA432" s="227" t="s">
        <v>2820</v>
      </c>
      <c r="AB432" s="227" t="s">
        <v>2821</v>
      </c>
    </row>
    <row r="433" spans="1:28" x14ac:dyDescent="0.3">
      <c r="A433" s="227">
        <v>209156</v>
      </c>
      <c r="B433" s="227" t="s">
        <v>1963</v>
      </c>
      <c r="C433" s="227" t="s">
        <v>1605</v>
      </c>
      <c r="D433" s="227" t="s">
        <v>1937</v>
      </c>
      <c r="E433" s="227" t="s">
        <v>382</v>
      </c>
      <c r="F433" s="228">
        <v>28863</v>
      </c>
      <c r="G433" s="227" t="s">
        <v>1964</v>
      </c>
      <c r="H433" s="227" t="s">
        <v>383</v>
      </c>
      <c r="I433" s="227" t="s">
        <v>61</v>
      </c>
      <c r="J433" s="227" t="s">
        <v>361</v>
      </c>
      <c r="K433" s="227">
        <v>2000</v>
      </c>
      <c r="L433" s="227" t="s">
        <v>362</v>
      </c>
      <c r="T433" s="229"/>
      <c r="Y433" s="227" t="s">
        <v>2836</v>
      </c>
      <c r="Z433" s="227" t="s">
        <v>2837</v>
      </c>
      <c r="AA433" s="227" t="s">
        <v>2838</v>
      </c>
      <c r="AB433" s="227" t="s">
        <v>2839</v>
      </c>
    </row>
    <row r="434" spans="1:28" x14ac:dyDescent="0.3">
      <c r="A434" s="227">
        <v>212715</v>
      </c>
      <c r="B434" s="227" t="s">
        <v>1403</v>
      </c>
      <c r="C434" s="227" t="s">
        <v>117</v>
      </c>
      <c r="D434" s="227" t="s">
        <v>2248</v>
      </c>
      <c r="E434" s="227" t="s">
        <v>381</v>
      </c>
      <c r="F434" s="228">
        <v>28991</v>
      </c>
      <c r="G434" s="227" t="s">
        <v>762</v>
      </c>
      <c r="H434" s="227" t="s">
        <v>388</v>
      </c>
      <c r="I434" s="227" t="s">
        <v>61</v>
      </c>
      <c r="J434" s="227" t="s">
        <v>384</v>
      </c>
      <c r="K434" s="227">
        <v>2004</v>
      </c>
      <c r="L434" s="227" t="s">
        <v>360</v>
      </c>
      <c r="T434" s="229"/>
      <c r="Y434" s="227" t="s">
        <v>3482</v>
      </c>
      <c r="Z434" s="227" t="s">
        <v>2996</v>
      </c>
      <c r="AA434" s="227" t="s">
        <v>3389</v>
      </c>
      <c r="AB434" s="227" t="s">
        <v>2806</v>
      </c>
    </row>
    <row r="435" spans="1:28" x14ac:dyDescent="0.3">
      <c r="A435" s="227">
        <v>201799</v>
      </c>
      <c r="B435" s="227" t="s">
        <v>1375</v>
      </c>
      <c r="C435" s="227" t="s">
        <v>1376</v>
      </c>
      <c r="D435" s="227" t="s">
        <v>1893</v>
      </c>
      <c r="E435" s="227" t="s">
        <v>381</v>
      </c>
      <c r="F435" s="228">
        <v>29097</v>
      </c>
      <c r="G435" s="227" t="s">
        <v>1894</v>
      </c>
      <c r="H435" s="227" t="s">
        <v>383</v>
      </c>
      <c r="I435" s="227" t="s">
        <v>61</v>
      </c>
      <c r="T435" s="229"/>
    </row>
    <row r="436" spans="1:28" x14ac:dyDescent="0.3">
      <c r="A436" s="227">
        <v>215326</v>
      </c>
      <c r="B436" s="227" t="s">
        <v>906</v>
      </c>
      <c r="C436" s="227" t="s">
        <v>65</v>
      </c>
      <c r="D436" s="227" t="s">
        <v>2582</v>
      </c>
      <c r="E436" s="227" t="s">
        <v>382</v>
      </c>
      <c r="F436" s="228">
        <v>29183</v>
      </c>
      <c r="G436" s="227" t="s">
        <v>360</v>
      </c>
      <c r="H436" s="227" t="s">
        <v>388</v>
      </c>
      <c r="I436" s="227" t="s">
        <v>61</v>
      </c>
      <c r="J436" s="227" t="s">
        <v>361</v>
      </c>
      <c r="K436" s="227">
        <v>2002</v>
      </c>
      <c r="L436" s="227" t="s">
        <v>360</v>
      </c>
      <c r="T436" s="229"/>
      <c r="Y436" s="227" t="s">
        <v>4182</v>
      </c>
      <c r="Z436" s="227" t="s">
        <v>3266</v>
      </c>
      <c r="AA436" s="227" t="s">
        <v>4183</v>
      </c>
      <c r="AB436" s="227" t="s">
        <v>2662</v>
      </c>
    </row>
    <row r="437" spans="1:28" x14ac:dyDescent="0.3">
      <c r="A437" s="227">
        <v>213573</v>
      </c>
      <c r="B437" s="227" t="s">
        <v>1639</v>
      </c>
      <c r="C437" s="227" t="s">
        <v>91</v>
      </c>
      <c r="D437" s="227" t="s">
        <v>1942</v>
      </c>
      <c r="E437" s="227" t="s">
        <v>382</v>
      </c>
      <c r="F437" s="228">
        <v>29230</v>
      </c>
      <c r="G437" s="227" t="s">
        <v>757</v>
      </c>
      <c r="H437" s="227" t="s">
        <v>383</v>
      </c>
      <c r="I437" s="227" t="s">
        <v>61</v>
      </c>
      <c r="J437" s="227" t="s">
        <v>384</v>
      </c>
      <c r="K437" s="227">
        <v>2001</v>
      </c>
      <c r="L437" s="227" t="s">
        <v>360</v>
      </c>
      <c r="T437" s="229"/>
      <c r="Y437" s="227" t="s">
        <v>3777</v>
      </c>
      <c r="Z437" s="227" t="s">
        <v>3298</v>
      </c>
      <c r="AA437" s="227" t="s">
        <v>3575</v>
      </c>
      <c r="AB437" s="227" t="s">
        <v>2630</v>
      </c>
    </row>
    <row r="438" spans="1:28" x14ac:dyDescent="0.3">
      <c r="A438" s="227">
        <v>212134</v>
      </c>
      <c r="B438" s="227" t="s">
        <v>1366</v>
      </c>
      <c r="C438" s="227" t="s">
        <v>68</v>
      </c>
      <c r="D438" s="227" t="s">
        <v>2165</v>
      </c>
      <c r="E438" s="227" t="s">
        <v>381</v>
      </c>
      <c r="F438" s="228">
        <v>29264</v>
      </c>
      <c r="G438" s="227" t="s">
        <v>757</v>
      </c>
      <c r="H438" s="227" t="s">
        <v>383</v>
      </c>
      <c r="I438" s="227" t="s">
        <v>61</v>
      </c>
      <c r="J438" s="227" t="s">
        <v>361</v>
      </c>
      <c r="K438" s="227">
        <v>1997</v>
      </c>
      <c r="L438" s="227" t="s">
        <v>372</v>
      </c>
      <c r="T438" s="229"/>
      <c r="Y438" s="227" t="s">
        <v>3321</v>
      </c>
      <c r="Z438" s="227" t="s">
        <v>2858</v>
      </c>
      <c r="AA438" s="227" t="s">
        <v>3322</v>
      </c>
      <c r="AB438" s="227" t="s">
        <v>2671</v>
      </c>
    </row>
    <row r="439" spans="1:28" x14ac:dyDescent="0.3">
      <c r="A439" s="227">
        <v>209218</v>
      </c>
      <c r="B439" s="227" t="s">
        <v>1965</v>
      </c>
      <c r="C439" s="227" t="s">
        <v>68</v>
      </c>
      <c r="D439" s="227" t="s">
        <v>1942</v>
      </c>
      <c r="E439" s="227" t="s">
        <v>381</v>
      </c>
      <c r="F439" s="228">
        <v>29323</v>
      </c>
      <c r="G439" s="227" t="s">
        <v>757</v>
      </c>
      <c r="H439" s="227" t="s">
        <v>383</v>
      </c>
      <c r="I439" s="227" t="s">
        <v>61</v>
      </c>
      <c r="J439" s="227" t="s">
        <v>384</v>
      </c>
      <c r="K439" s="227">
        <v>2001</v>
      </c>
      <c r="L439" s="227" t="s">
        <v>360</v>
      </c>
      <c r="T439" s="229"/>
      <c r="Y439" s="227" t="s">
        <v>2844</v>
      </c>
      <c r="Z439" s="227" t="s">
        <v>2809</v>
      </c>
      <c r="AA439" s="227" t="s">
        <v>2845</v>
      </c>
      <c r="AB439" s="227" t="s">
        <v>2630</v>
      </c>
    </row>
    <row r="440" spans="1:28" x14ac:dyDescent="0.3">
      <c r="A440" s="227">
        <v>202919</v>
      </c>
      <c r="B440" s="227" t="s">
        <v>1367</v>
      </c>
      <c r="C440" s="227" t="s">
        <v>1910</v>
      </c>
      <c r="D440" s="227" t="s">
        <v>282</v>
      </c>
      <c r="E440" s="227" t="s">
        <v>381</v>
      </c>
      <c r="F440" s="228">
        <v>29387</v>
      </c>
      <c r="G440" s="227" t="s">
        <v>360</v>
      </c>
      <c r="H440" s="227" t="s">
        <v>383</v>
      </c>
      <c r="I440" s="227" t="s">
        <v>61</v>
      </c>
      <c r="J440" s="227" t="s">
        <v>384</v>
      </c>
      <c r="K440" s="227">
        <v>1998</v>
      </c>
      <c r="L440" s="227" t="s">
        <v>360</v>
      </c>
      <c r="T440" s="229"/>
      <c r="Y440" s="227" t="s">
        <v>2686</v>
      </c>
      <c r="Z440" s="227" t="s">
        <v>2687</v>
      </c>
      <c r="AA440" s="227" t="s">
        <v>2688</v>
      </c>
      <c r="AB440" s="227" t="s">
        <v>2622</v>
      </c>
    </row>
    <row r="441" spans="1:28" x14ac:dyDescent="0.3">
      <c r="A441" s="227">
        <v>215441</v>
      </c>
      <c r="B441" s="227" t="s">
        <v>904</v>
      </c>
      <c r="C441" s="227" t="s">
        <v>119</v>
      </c>
      <c r="D441" s="227" t="s">
        <v>2598</v>
      </c>
      <c r="E441" s="227" t="s">
        <v>382</v>
      </c>
      <c r="F441" s="228">
        <v>29496</v>
      </c>
      <c r="G441" s="227" t="s">
        <v>1932</v>
      </c>
      <c r="H441" s="227" t="s">
        <v>383</v>
      </c>
      <c r="I441" s="227" t="s">
        <v>61</v>
      </c>
      <c r="J441" s="227" t="s">
        <v>384</v>
      </c>
      <c r="K441" s="227">
        <v>1999</v>
      </c>
      <c r="L441" s="227" t="s">
        <v>377</v>
      </c>
      <c r="T441" s="229"/>
      <c r="Y441" s="227" t="s">
        <v>4217</v>
      </c>
      <c r="Z441" s="227" t="s">
        <v>4218</v>
      </c>
      <c r="AA441" s="227" t="s">
        <v>4146</v>
      </c>
      <c r="AB441" s="227" t="s">
        <v>2744</v>
      </c>
    </row>
    <row r="442" spans="1:28" x14ac:dyDescent="0.3">
      <c r="A442" s="227">
        <v>204303</v>
      </c>
      <c r="B442" s="227" t="s">
        <v>1678</v>
      </c>
      <c r="C442" s="227" t="s">
        <v>69</v>
      </c>
      <c r="D442" s="227" t="s">
        <v>1924</v>
      </c>
      <c r="E442" s="227" t="s">
        <v>382</v>
      </c>
      <c r="F442" s="228">
        <v>29591</v>
      </c>
      <c r="G442" s="227" t="s">
        <v>757</v>
      </c>
      <c r="H442" s="227" t="s">
        <v>383</v>
      </c>
      <c r="I442" s="227" t="s">
        <v>61</v>
      </c>
      <c r="J442" s="227" t="s">
        <v>384</v>
      </c>
      <c r="K442" s="227">
        <v>2004</v>
      </c>
      <c r="L442" s="227" t="s">
        <v>360</v>
      </c>
      <c r="T442" s="229"/>
      <c r="Y442" s="227" t="s">
        <v>2724</v>
      </c>
      <c r="Z442" s="227" t="s">
        <v>2725</v>
      </c>
      <c r="AA442" s="227" t="s">
        <v>2726</v>
      </c>
      <c r="AB442" s="227" t="s">
        <v>2630</v>
      </c>
    </row>
    <row r="443" spans="1:28" x14ac:dyDescent="0.3">
      <c r="A443" s="227">
        <v>213917</v>
      </c>
      <c r="B443" s="227" t="s">
        <v>2416</v>
      </c>
      <c r="C443" s="227" t="s">
        <v>1384</v>
      </c>
      <c r="D443" s="227" t="s">
        <v>2417</v>
      </c>
      <c r="E443" s="227" t="s">
        <v>382</v>
      </c>
      <c r="F443" s="228">
        <v>29690</v>
      </c>
      <c r="G443" s="227" t="s">
        <v>776</v>
      </c>
      <c r="H443" s="227" t="s">
        <v>383</v>
      </c>
      <c r="I443" s="227" t="s">
        <v>61</v>
      </c>
      <c r="J443" s="227" t="s">
        <v>384</v>
      </c>
      <c r="K443" s="227">
        <v>2002</v>
      </c>
      <c r="L443" s="227" t="s">
        <v>367</v>
      </c>
      <c r="T443" s="229"/>
      <c r="Y443" s="227" t="s">
        <v>3845</v>
      </c>
      <c r="Z443" s="227" t="s">
        <v>3846</v>
      </c>
      <c r="AA443" s="227" t="s">
        <v>3847</v>
      </c>
      <c r="AB443" s="227" t="s">
        <v>2622</v>
      </c>
    </row>
    <row r="444" spans="1:28" x14ac:dyDescent="0.3">
      <c r="A444" s="227">
        <v>210233</v>
      </c>
      <c r="B444" s="227" t="s">
        <v>1987</v>
      </c>
      <c r="C444" s="227" t="s">
        <v>71</v>
      </c>
      <c r="D444" s="227" t="s">
        <v>1988</v>
      </c>
      <c r="E444" s="227" t="s">
        <v>382</v>
      </c>
      <c r="F444" s="228">
        <v>29761</v>
      </c>
      <c r="G444" s="227" t="s">
        <v>1989</v>
      </c>
      <c r="H444" s="227" t="s">
        <v>383</v>
      </c>
      <c r="I444" s="227" t="s">
        <v>61</v>
      </c>
      <c r="J444" s="227" t="s">
        <v>361</v>
      </c>
      <c r="K444" s="227">
        <v>1999</v>
      </c>
      <c r="L444" s="227" t="s">
        <v>360</v>
      </c>
      <c r="T444" s="229"/>
      <c r="Y444" s="227" t="s">
        <v>2925</v>
      </c>
      <c r="Z444" s="227" t="s">
        <v>2767</v>
      </c>
      <c r="AA444" s="227" t="s">
        <v>2926</v>
      </c>
      <c r="AB444" s="227" t="s">
        <v>2622</v>
      </c>
    </row>
    <row r="445" spans="1:28" x14ac:dyDescent="0.3">
      <c r="A445" s="227">
        <v>209265</v>
      </c>
      <c r="B445" s="227" t="s">
        <v>1134</v>
      </c>
      <c r="C445" s="227" t="s">
        <v>130</v>
      </c>
      <c r="D445" s="227" t="s">
        <v>254</v>
      </c>
      <c r="E445" s="227" t="s">
        <v>382</v>
      </c>
      <c r="F445" s="228">
        <v>29777</v>
      </c>
      <c r="G445" s="227" t="s">
        <v>360</v>
      </c>
      <c r="H445" s="227" t="s">
        <v>383</v>
      </c>
      <c r="I445" s="227" t="s">
        <v>61</v>
      </c>
      <c r="Q445" s="227">
        <v>2000</v>
      </c>
      <c r="T445" s="229"/>
      <c r="U445" s="227" t="s">
        <v>633</v>
      </c>
      <c r="V445" s="227" t="s">
        <v>633</v>
      </c>
      <c r="W445" s="227" t="s">
        <v>2610</v>
      </c>
    </row>
    <row r="446" spans="1:28" x14ac:dyDescent="0.3">
      <c r="A446" s="227">
        <v>213329</v>
      </c>
      <c r="B446" s="227" t="s">
        <v>1020</v>
      </c>
      <c r="C446" s="227" t="s">
        <v>433</v>
      </c>
      <c r="D446" s="227" t="s">
        <v>2352</v>
      </c>
      <c r="E446" s="227" t="s">
        <v>382</v>
      </c>
      <c r="F446" s="228">
        <v>29806</v>
      </c>
      <c r="G446" s="227" t="s">
        <v>817</v>
      </c>
      <c r="H446" s="227" t="s">
        <v>383</v>
      </c>
      <c r="I446" s="227" t="s">
        <v>61</v>
      </c>
      <c r="T446" s="229"/>
    </row>
    <row r="447" spans="1:28" x14ac:dyDescent="0.3">
      <c r="A447" s="227">
        <v>202345</v>
      </c>
      <c r="B447" s="227" t="s">
        <v>1380</v>
      </c>
      <c r="C447" s="227" t="s">
        <v>133</v>
      </c>
      <c r="D447" s="227" t="s">
        <v>878</v>
      </c>
      <c r="E447" s="227" t="s">
        <v>381</v>
      </c>
      <c r="F447" s="228">
        <v>30007</v>
      </c>
      <c r="G447" s="227" t="s">
        <v>757</v>
      </c>
      <c r="H447" s="227" t="s">
        <v>383</v>
      </c>
      <c r="I447" s="227" t="s">
        <v>61</v>
      </c>
      <c r="J447" s="227" t="s">
        <v>384</v>
      </c>
      <c r="K447" s="227">
        <v>2000</v>
      </c>
      <c r="L447" s="227" t="s">
        <v>376</v>
      </c>
      <c r="T447" s="229"/>
      <c r="Y447" s="227" t="s">
        <v>2663</v>
      </c>
      <c r="Z447" s="227" t="s">
        <v>2664</v>
      </c>
      <c r="AA447" s="227" t="s">
        <v>2665</v>
      </c>
      <c r="AB447" s="227" t="s">
        <v>2630</v>
      </c>
    </row>
    <row r="448" spans="1:28" x14ac:dyDescent="0.3">
      <c r="A448" s="227">
        <v>204111</v>
      </c>
      <c r="B448" s="227" t="s">
        <v>1187</v>
      </c>
      <c r="C448" s="227" t="s">
        <v>106</v>
      </c>
      <c r="D448" s="227" t="s">
        <v>268</v>
      </c>
      <c r="E448" s="227" t="s">
        <v>381</v>
      </c>
      <c r="F448" s="228">
        <v>30043</v>
      </c>
      <c r="G448" s="227" t="s">
        <v>360</v>
      </c>
      <c r="H448" s="227" t="s">
        <v>383</v>
      </c>
      <c r="I448" s="227" t="s">
        <v>61</v>
      </c>
      <c r="Q448" s="227">
        <v>2000</v>
      </c>
      <c r="T448" s="229"/>
      <c r="U448" s="227" t="s">
        <v>633</v>
      </c>
      <c r="V448" s="227" t="s">
        <v>633</v>
      </c>
      <c r="W448" s="227" t="s">
        <v>2610</v>
      </c>
    </row>
    <row r="449" spans="1:28" x14ac:dyDescent="0.3">
      <c r="A449" s="227">
        <v>215378</v>
      </c>
      <c r="B449" s="227" t="s">
        <v>1009</v>
      </c>
      <c r="C449" s="227" t="s">
        <v>445</v>
      </c>
      <c r="D449" s="227" t="s">
        <v>644</v>
      </c>
      <c r="E449" s="227" t="s">
        <v>382</v>
      </c>
      <c r="F449" s="228">
        <v>30045</v>
      </c>
      <c r="G449" s="227" t="s">
        <v>757</v>
      </c>
      <c r="H449" s="227" t="s">
        <v>383</v>
      </c>
      <c r="I449" s="227" t="s">
        <v>61</v>
      </c>
      <c r="J449" s="227" t="s">
        <v>384</v>
      </c>
      <c r="K449" s="227">
        <v>2001</v>
      </c>
      <c r="L449" s="227" t="s">
        <v>360</v>
      </c>
      <c r="T449" s="229"/>
      <c r="Y449" s="227" t="s">
        <v>4196</v>
      </c>
      <c r="Z449" s="227" t="s">
        <v>4197</v>
      </c>
      <c r="AA449" s="227" t="s">
        <v>4198</v>
      </c>
      <c r="AB449" s="227" t="s">
        <v>2765</v>
      </c>
    </row>
    <row r="450" spans="1:28" x14ac:dyDescent="0.3">
      <c r="A450" s="227">
        <v>209993</v>
      </c>
      <c r="B450" s="227" t="s">
        <v>1368</v>
      </c>
      <c r="C450" s="227" t="s">
        <v>154</v>
      </c>
      <c r="D450" s="227" t="s">
        <v>271</v>
      </c>
      <c r="E450" s="227" t="s">
        <v>382</v>
      </c>
      <c r="F450" s="228">
        <v>30050</v>
      </c>
      <c r="G450" s="227" t="s">
        <v>360</v>
      </c>
      <c r="H450" s="227" t="s">
        <v>383</v>
      </c>
      <c r="I450" s="227" t="s">
        <v>61</v>
      </c>
      <c r="J450" s="227" t="s">
        <v>4260</v>
      </c>
      <c r="K450" s="227">
        <v>2000</v>
      </c>
      <c r="L450" s="227" t="s">
        <v>360</v>
      </c>
      <c r="T450" s="229"/>
      <c r="Y450" s="227" t="s">
        <v>2896</v>
      </c>
      <c r="Z450" s="227" t="s">
        <v>2897</v>
      </c>
      <c r="AA450" s="227" t="s">
        <v>2898</v>
      </c>
      <c r="AB450" s="227" t="s">
        <v>2671</v>
      </c>
    </row>
    <row r="451" spans="1:28" x14ac:dyDescent="0.3">
      <c r="A451" s="227">
        <v>210956</v>
      </c>
      <c r="B451" s="227" t="s">
        <v>1379</v>
      </c>
      <c r="C451" s="227" t="s">
        <v>101</v>
      </c>
      <c r="D451" s="227" t="s">
        <v>2021</v>
      </c>
      <c r="E451" s="227" t="s">
        <v>382</v>
      </c>
      <c r="F451" s="228">
        <v>30064</v>
      </c>
      <c r="G451" s="227" t="s">
        <v>1951</v>
      </c>
      <c r="H451" s="227" t="s">
        <v>383</v>
      </c>
      <c r="I451" s="227" t="s">
        <v>61</v>
      </c>
      <c r="J451" s="227" t="s">
        <v>361</v>
      </c>
      <c r="K451" s="227">
        <v>2001</v>
      </c>
      <c r="L451" s="227" t="s">
        <v>375</v>
      </c>
      <c r="T451" s="229"/>
      <c r="Y451" s="227" t="s">
        <v>3017</v>
      </c>
      <c r="Z451" s="227" t="s">
        <v>3018</v>
      </c>
      <c r="AA451" s="227" t="s">
        <v>3019</v>
      </c>
      <c r="AB451" s="227" t="s">
        <v>3020</v>
      </c>
    </row>
    <row r="452" spans="1:28" x14ac:dyDescent="0.3">
      <c r="A452" s="227">
        <v>212766</v>
      </c>
      <c r="B452" s="227" t="s">
        <v>1370</v>
      </c>
      <c r="C452" s="227" t="s">
        <v>312</v>
      </c>
      <c r="D452" s="227" t="s">
        <v>2259</v>
      </c>
      <c r="E452" s="227" t="s">
        <v>382</v>
      </c>
      <c r="F452" s="228">
        <v>30209</v>
      </c>
      <c r="G452" s="227" t="s">
        <v>757</v>
      </c>
      <c r="H452" s="227" t="s">
        <v>383</v>
      </c>
      <c r="I452" s="227" t="s">
        <v>61</v>
      </c>
      <c r="J452" s="227" t="s">
        <v>361</v>
      </c>
      <c r="K452" s="227">
        <v>2002</v>
      </c>
      <c r="L452" s="227" t="s">
        <v>360</v>
      </c>
      <c r="T452" s="229"/>
      <c r="Y452" s="227" t="s">
        <v>3513</v>
      </c>
      <c r="Z452" s="227" t="s">
        <v>3514</v>
      </c>
      <c r="AA452" s="227" t="s">
        <v>3515</v>
      </c>
      <c r="AB452" s="227" t="s">
        <v>2630</v>
      </c>
    </row>
    <row r="453" spans="1:28" x14ac:dyDescent="0.3">
      <c r="A453" s="227">
        <v>215018</v>
      </c>
      <c r="B453" s="227" t="s">
        <v>1013</v>
      </c>
      <c r="C453" s="227" t="s">
        <v>68</v>
      </c>
      <c r="D453" s="227" t="s">
        <v>2552</v>
      </c>
      <c r="E453" s="227" t="s">
        <v>381</v>
      </c>
      <c r="F453" s="228">
        <v>30218</v>
      </c>
      <c r="G453" s="227" t="s">
        <v>757</v>
      </c>
      <c r="H453" s="227" t="s">
        <v>383</v>
      </c>
      <c r="I453" s="227" t="s">
        <v>61</v>
      </c>
      <c r="J453" s="227" t="s">
        <v>384</v>
      </c>
      <c r="K453" s="227">
        <v>2000</v>
      </c>
      <c r="L453" s="227" t="s">
        <v>360</v>
      </c>
      <c r="T453" s="229"/>
      <c r="Y453" s="227" t="s">
        <v>4119</v>
      </c>
      <c r="Z453" s="227" t="s">
        <v>2677</v>
      </c>
      <c r="AA453" s="227" t="s">
        <v>2997</v>
      </c>
      <c r="AB453" s="227" t="s">
        <v>2630</v>
      </c>
    </row>
    <row r="454" spans="1:28" x14ac:dyDescent="0.3">
      <c r="A454" s="227">
        <v>204227</v>
      </c>
      <c r="B454" s="227" t="s">
        <v>1691</v>
      </c>
      <c r="C454" s="227" t="s">
        <v>1220</v>
      </c>
      <c r="D454" s="227" t="s">
        <v>286</v>
      </c>
      <c r="E454" s="227" t="s">
        <v>382</v>
      </c>
      <c r="F454" s="228">
        <v>30229</v>
      </c>
      <c r="G454" s="227" t="s">
        <v>360</v>
      </c>
      <c r="H454" s="227" t="s">
        <v>383</v>
      </c>
      <c r="I454" s="227" t="s">
        <v>61</v>
      </c>
      <c r="Q454" s="227">
        <v>2000</v>
      </c>
      <c r="T454" s="229"/>
      <c r="W454" s="227" t="s">
        <v>2610</v>
      </c>
    </row>
    <row r="455" spans="1:28" x14ac:dyDescent="0.3">
      <c r="A455" s="227">
        <v>202277</v>
      </c>
      <c r="B455" s="227" t="s">
        <v>1338</v>
      </c>
      <c r="C455" s="227" t="s">
        <v>68</v>
      </c>
      <c r="D455" s="227" t="s">
        <v>272</v>
      </c>
      <c r="E455" s="227" t="s">
        <v>381</v>
      </c>
      <c r="F455" s="228">
        <v>30317</v>
      </c>
      <c r="G455" s="227" t="s">
        <v>370</v>
      </c>
      <c r="H455" s="227" t="s">
        <v>383</v>
      </c>
      <c r="I455" s="227" t="s">
        <v>61</v>
      </c>
      <c r="Q455" s="227">
        <v>2000</v>
      </c>
      <c r="T455" s="229"/>
      <c r="V455" s="227" t="s">
        <v>633</v>
      </c>
      <c r="W455" s="227" t="s">
        <v>2610</v>
      </c>
    </row>
    <row r="456" spans="1:28" x14ac:dyDescent="0.3">
      <c r="A456" s="227">
        <v>202768</v>
      </c>
      <c r="B456" s="227" t="s">
        <v>1909</v>
      </c>
      <c r="C456" s="227" t="s">
        <v>1672</v>
      </c>
      <c r="D456" s="227" t="s">
        <v>1673</v>
      </c>
      <c r="E456" s="227" t="s">
        <v>382</v>
      </c>
      <c r="F456" s="228">
        <v>30317</v>
      </c>
      <c r="G456" s="227" t="s">
        <v>367</v>
      </c>
      <c r="H456" s="227" t="s">
        <v>383</v>
      </c>
      <c r="I456" s="227" t="s">
        <v>61</v>
      </c>
      <c r="T456" s="229"/>
    </row>
    <row r="457" spans="1:28" x14ac:dyDescent="0.3">
      <c r="A457" s="227">
        <v>208148</v>
      </c>
      <c r="B457" s="227" t="s">
        <v>1411</v>
      </c>
      <c r="C457" s="227" t="s">
        <v>147</v>
      </c>
      <c r="D457" s="227" t="s">
        <v>208</v>
      </c>
      <c r="E457" s="227" t="s">
        <v>382</v>
      </c>
      <c r="F457" s="228">
        <v>30317</v>
      </c>
      <c r="G457" s="227" t="s">
        <v>360</v>
      </c>
      <c r="H457" s="227" t="s">
        <v>383</v>
      </c>
      <c r="I457" s="227" t="s">
        <v>61</v>
      </c>
      <c r="J457" s="227" t="s">
        <v>384</v>
      </c>
      <c r="K457" s="227">
        <v>2005</v>
      </c>
      <c r="L457" s="227" t="s">
        <v>360</v>
      </c>
      <c r="T457" s="229"/>
      <c r="Y457" s="227" t="s">
        <v>2807</v>
      </c>
      <c r="Z457" s="227" t="s">
        <v>2640</v>
      </c>
      <c r="AA457" s="227" t="s">
        <v>2808</v>
      </c>
      <c r="AB457" s="227" t="s">
        <v>2622</v>
      </c>
    </row>
    <row r="458" spans="1:28" x14ac:dyDescent="0.3">
      <c r="A458" s="227">
        <v>208440</v>
      </c>
      <c r="B458" s="227" t="s">
        <v>1137</v>
      </c>
      <c r="C458" s="227" t="s">
        <v>70</v>
      </c>
      <c r="D458" s="227" t="s">
        <v>303</v>
      </c>
      <c r="E458" s="227" t="s">
        <v>382</v>
      </c>
      <c r="F458" s="228">
        <v>30317</v>
      </c>
      <c r="G458" s="227" t="s">
        <v>360</v>
      </c>
      <c r="H458" s="227" t="s">
        <v>383</v>
      </c>
      <c r="I458" s="227" t="s">
        <v>61</v>
      </c>
      <c r="Q458" s="227">
        <v>2000</v>
      </c>
      <c r="T458" s="229"/>
      <c r="U458" s="227" t="s">
        <v>633</v>
      </c>
      <c r="V458" s="227" t="s">
        <v>633</v>
      </c>
      <c r="W458" s="227" t="s">
        <v>2610</v>
      </c>
    </row>
    <row r="459" spans="1:28" x14ac:dyDescent="0.3">
      <c r="A459" s="227">
        <v>201449</v>
      </c>
      <c r="B459" s="227" t="s">
        <v>1887</v>
      </c>
      <c r="C459" s="227" t="s">
        <v>344</v>
      </c>
      <c r="D459" s="227" t="s">
        <v>332</v>
      </c>
      <c r="E459" s="227" t="s">
        <v>382</v>
      </c>
      <c r="F459" s="228">
        <v>30317</v>
      </c>
      <c r="G459" s="227" t="s">
        <v>372</v>
      </c>
      <c r="H459" s="227" t="s">
        <v>383</v>
      </c>
      <c r="I459" s="227" t="s">
        <v>61</v>
      </c>
      <c r="J459" s="227" t="s">
        <v>384</v>
      </c>
      <c r="K459" s="227">
        <v>2002</v>
      </c>
      <c r="L459" s="227" t="s">
        <v>372</v>
      </c>
      <c r="T459" s="229"/>
      <c r="Y459" s="227" t="s">
        <v>2643</v>
      </c>
      <c r="Z459" s="227" t="s">
        <v>2644</v>
      </c>
      <c r="AA459" s="227" t="s">
        <v>2645</v>
      </c>
      <c r="AB459" s="227" t="s">
        <v>2646</v>
      </c>
    </row>
    <row r="460" spans="1:28" x14ac:dyDescent="0.3">
      <c r="A460" s="227">
        <v>202303</v>
      </c>
      <c r="B460" s="227" t="s">
        <v>1374</v>
      </c>
      <c r="C460" s="227" t="s">
        <v>1273</v>
      </c>
      <c r="D460" s="227" t="s">
        <v>1900</v>
      </c>
      <c r="E460" s="227" t="s">
        <v>382</v>
      </c>
      <c r="F460" s="228">
        <v>30319</v>
      </c>
      <c r="G460" s="227" t="s">
        <v>1901</v>
      </c>
      <c r="H460" s="227" t="s">
        <v>383</v>
      </c>
      <c r="I460" s="227" t="s">
        <v>61</v>
      </c>
      <c r="J460" s="227" t="s">
        <v>384</v>
      </c>
      <c r="K460" s="227">
        <v>2001</v>
      </c>
      <c r="L460" s="227" t="s">
        <v>360</v>
      </c>
      <c r="T460" s="229"/>
      <c r="Y460" s="227" t="s">
        <v>2659</v>
      </c>
      <c r="Z460" s="227" t="s">
        <v>2660</v>
      </c>
      <c r="AA460" s="227" t="s">
        <v>2661</v>
      </c>
      <c r="AB460" s="227" t="s">
        <v>2662</v>
      </c>
    </row>
    <row r="461" spans="1:28" x14ac:dyDescent="0.3">
      <c r="A461" s="227">
        <v>203233</v>
      </c>
      <c r="B461" s="227" t="s">
        <v>1217</v>
      </c>
      <c r="C461" s="227" t="s">
        <v>72</v>
      </c>
      <c r="D461" s="227" t="s">
        <v>1057</v>
      </c>
      <c r="E461" s="227" t="s">
        <v>381</v>
      </c>
      <c r="F461" s="228">
        <v>30327</v>
      </c>
      <c r="G461" s="227" t="s">
        <v>360</v>
      </c>
      <c r="H461" s="227" t="s">
        <v>383</v>
      </c>
      <c r="I461" s="227" t="s">
        <v>61</v>
      </c>
      <c r="Q461" s="227">
        <v>2000</v>
      </c>
      <c r="T461" s="229"/>
      <c r="U461" s="227" t="s">
        <v>633</v>
      </c>
      <c r="V461" s="227" t="s">
        <v>633</v>
      </c>
      <c r="W461" s="227" t="s">
        <v>2610</v>
      </c>
    </row>
    <row r="462" spans="1:28" x14ac:dyDescent="0.3">
      <c r="A462" s="227">
        <v>213241</v>
      </c>
      <c r="B462" s="227" t="s">
        <v>2330</v>
      </c>
      <c r="C462" s="227" t="s">
        <v>208</v>
      </c>
      <c r="D462" s="227" t="s">
        <v>241</v>
      </c>
      <c r="E462" s="227" t="s">
        <v>382</v>
      </c>
      <c r="F462" s="228">
        <v>30345</v>
      </c>
      <c r="G462" s="227" t="s">
        <v>549</v>
      </c>
      <c r="H462" s="227" t="s">
        <v>383</v>
      </c>
      <c r="I462" s="227" t="s">
        <v>61</v>
      </c>
      <c r="J462" s="227" t="s">
        <v>384</v>
      </c>
      <c r="K462" s="227">
        <v>2017</v>
      </c>
      <c r="L462" s="227" t="s">
        <v>372</v>
      </c>
      <c r="T462" s="229"/>
      <c r="Y462" s="227" t="s">
        <v>3672</v>
      </c>
      <c r="Z462" s="227" t="s">
        <v>2808</v>
      </c>
      <c r="AA462" s="227" t="s">
        <v>3004</v>
      </c>
      <c r="AB462" s="227" t="s">
        <v>3343</v>
      </c>
    </row>
    <row r="463" spans="1:28" x14ac:dyDescent="0.3">
      <c r="A463" s="227">
        <v>203595</v>
      </c>
      <c r="B463" s="227" t="s">
        <v>1188</v>
      </c>
      <c r="C463" s="227" t="s">
        <v>96</v>
      </c>
      <c r="D463" s="227" t="s">
        <v>279</v>
      </c>
      <c r="E463" s="227" t="s">
        <v>381</v>
      </c>
      <c r="F463" s="228">
        <v>30465</v>
      </c>
      <c r="G463" s="227" t="s">
        <v>360</v>
      </c>
      <c r="H463" s="227" t="s">
        <v>383</v>
      </c>
      <c r="I463" s="227" t="s">
        <v>61</v>
      </c>
      <c r="Q463" s="227">
        <v>2000</v>
      </c>
      <c r="T463" s="229"/>
      <c r="U463" s="227" t="s">
        <v>633</v>
      </c>
      <c r="V463" s="227" t="s">
        <v>633</v>
      </c>
      <c r="W463" s="227" t="s">
        <v>2610</v>
      </c>
    </row>
    <row r="464" spans="1:28" x14ac:dyDescent="0.3">
      <c r="A464" s="227">
        <v>204999</v>
      </c>
      <c r="B464" s="227" t="s">
        <v>1386</v>
      </c>
      <c r="C464" s="227" t="s">
        <v>427</v>
      </c>
      <c r="D464" s="227" t="s">
        <v>1933</v>
      </c>
      <c r="E464" s="227" t="s">
        <v>381</v>
      </c>
      <c r="F464" s="228">
        <v>30481</v>
      </c>
      <c r="G464" s="227" t="s">
        <v>385</v>
      </c>
      <c r="H464" s="227" t="s">
        <v>383</v>
      </c>
      <c r="I464" s="227" t="s">
        <v>61</v>
      </c>
      <c r="J464" s="227" t="s">
        <v>361</v>
      </c>
      <c r="K464" s="227">
        <v>2002</v>
      </c>
      <c r="L464" s="227" t="s">
        <v>362</v>
      </c>
      <c r="T464" s="229"/>
      <c r="Y464" s="227" t="s">
        <v>2745</v>
      </c>
      <c r="Z464" s="227" t="s">
        <v>2746</v>
      </c>
      <c r="AA464" s="227" t="s">
        <v>2747</v>
      </c>
      <c r="AB464" s="227" t="s">
        <v>2748</v>
      </c>
    </row>
    <row r="465" spans="1:28" x14ac:dyDescent="0.3">
      <c r="A465" s="227">
        <v>208262</v>
      </c>
      <c r="B465" s="227" t="s">
        <v>1311</v>
      </c>
      <c r="C465" s="227" t="s">
        <v>142</v>
      </c>
      <c r="D465" s="227" t="s">
        <v>251</v>
      </c>
      <c r="E465" s="227" t="s">
        <v>382</v>
      </c>
      <c r="F465" s="228">
        <v>30485</v>
      </c>
      <c r="G465" s="227" t="s">
        <v>1312</v>
      </c>
      <c r="H465" s="227" t="s">
        <v>383</v>
      </c>
      <c r="I465" s="227" t="s">
        <v>61</v>
      </c>
      <c r="J465" s="227" t="s">
        <v>384</v>
      </c>
      <c r="K465" s="227">
        <v>2005</v>
      </c>
      <c r="L465" s="227" t="s">
        <v>375</v>
      </c>
      <c r="T465" s="229"/>
      <c r="Y465" s="227" t="s">
        <v>2814</v>
      </c>
      <c r="Z465" s="227" t="s">
        <v>2815</v>
      </c>
      <c r="AA465" s="227" t="s">
        <v>2816</v>
      </c>
      <c r="AB465" s="227" t="s">
        <v>2817</v>
      </c>
    </row>
    <row r="466" spans="1:28" x14ac:dyDescent="0.3">
      <c r="A466" s="227">
        <v>206634</v>
      </c>
      <c r="B466" s="227" t="s">
        <v>1680</v>
      </c>
      <c r="C466" s="227" t="s">
        <v>500</v>
      </c>
      <c r="D466" s="227" t="s">
        <v>1952</v>
      </c>
      <c r="E466" s="227" t="s">
        <v>382</v>
      </c>
      <c r="F466" s="228">
        <v>30501</v>
      </c>
      <c r="G466" s="227" t="s">
        <v>775</v>
      </c>
      <c r="H466" s="227" t="s">
        <v>383</v>
      </c>
      <c r="I466" s="227" t="s">
        <v>61</v>
      </c>
      <c r="J466" s="227" t="s">
        <v>361</v>
      </c>
      <c r="K466" s="227">
        <v>2001</v>
      </c>
      <c r="L466" s="227" t="s">
        <v>360</v>
      </c>
      <c r="T466" s="229"/>
      <c r="Y466" s="227" t="s">
        <v>2780</v>
      </c>
      <c r="Z466" s="227" t="s">
        <v>2781</v>
      </c>
      <c r="AA466" s="227" t="s">
        <v>2782</v>
      </c>
      <c r="AB466" s="227" t="s">
        <v>2679</v>
      </c>
    </row>
    <row r="467" spans="1:28" x14ac:dyDescent="0.3">
      <c r="A467" s="227">
        <v>212725</v>
      </c>
      <c r="B467" s="227" t="s">
        <v>1025</v>
      </c>
      <c r="C467" s="227" t="s">
        <v>84</v>
      </c>
      <c r="D467" s="227" t="s">
        <v>481</v>
      </c>
      <c r="E467" s="227" t="s">
        <v>382</v>
      </c>
      <c r="F467" s="228">
        <v>30501</v>
      </c>
      <c r="G467" s="227" t="s">
        <v>2252</v>
      </c>
      <c r="H467" s="227" t="s">
        <v>383</v>
      </c>
      <c r="I467" s="227" t="s">
        <v>61</v>
      </c>
      <c r="J467" s="227" t="s">
        <v>361</v>
      </c>
      <c r="K467" s="227">
        <v>2001</v>
      </c>
      <c r="L467" s="227" t="s">
        <v>369</v>
      </c>
      <c r="T467" s="229"/>
      <c r="Y467" s="227" t="s">
        <v>3493</v>
      </c>
      <c r="Z467" s="227" t="s">
        <v>3494</v>
      </c>
      <c r="AA467" s="227" t="s">
        <v>2914</v>
      </c>
      <c r="AB467" s="227" t="s">
        <v>2622</v>
      </c>
    </row>
    <row r="468" spans="1:28" x14ac:dyDescent="0.3">
      <c r="A468" s="227">
        <v>201582</v>
      </c>
      <c r="B468" s="227" t="s">
        <v>1889</v>
      </c>
      <c r="C468" s="227" t="s">
        <v>176</v>
      </c>
      <c r="D468" s="227" t="s">
        <v>514</v>
      </c>
      <c r="E468" s="227" t="s">
        <v>381</v>
      </c>
      <c r="F468" s="228">
        <v>30560</v>
      </c>
      <c r="G468" s="227" t="s">
        <v>362</v>
      </c>
      <c r="H468" s="227" t="s">
        <v>383</v>
      </c>
      <c r="I468" s="227" t="s">
        <v>61</v>
      </c>
      <c r="Q468" s="227">
        <v>2000</v>
      </c>
      <c r="T468" s="229"/>
    </row>
    <row r="469" spans="1:28" x14ac:dyDescent="0.3">
      <c r="A469" s="227">
        <v>205074</v>
      </c>
      <c r="B469" s="227" t="s">
        <v>1343</v>
      </c>
      <c r="C469" s="227" t="s">
        <v>71</v>
      </c>
      <c r="D469" s="227" t="s">
        <v>1344</v>
      </c>
      <c r="E469" s="227" t="s">
        <v>381</v>
      </c>
      <c r="F469" s="228">
        <v>30590</v>
      </c>
      <c r="G469" s="227" t="s">
        <v>865</v>
      </c>
      <c r="H469" s="227" t="s">
        <v>383</v>
      </c>
      <c r="I469" s="227" t="s">
        <v>61</v>
      </c>
      <c r="Q469" s="227">
        <v>2000</v>
      </c>
      <c r="T469" s="229"/>
      <c r="V469" s="227" t="s">
        <v>633</v>
      </c>
      <c r="W469" s="227" t="s">
        <v>2610</v>
      </c>
    </row>
    <row r="470" spans="1:28" x14ac:dyDescent="0.3">
      <c r="A470" s="227">
        <v>204055</v>
      </c>
      <c r="B470" s="227" t="s">
        <v>1116</v>
      </c>
      <c r="C470" s="227" t="s">
        <v>68</v>
      </c>
      <c r="D470" s="227" t="s">
        <v>345</v>
      </c>
      <c r="E470" s="227" t="s">
        <v>382</v>
      </c>
      <c r="F470" s="228">
        <v>30591</v>
      </c>
      <c r="G470" s="227" t="s">
        <v>540</v>
      </c>
      <c r="H470" s="227" t="s">
        <v>383</v>
      </c>
      <c r="I470" s="227" t="s">
        <v>61</v>
      </c>
      <c r="Q470" s="227">
        <v>2000</v>
      </c>
      <c r="T470" s="229"/>
      <c r="U470" s="227" t="s">
        <v>633</v>
      </c>
      <c r="V470" s="227" t="s">
        <v>633</v>
      </c>
      <c r="W470" s="227" t="s">
        <v>2610</v>
      </c>
    </row>
    <row r="471" spans="1:28" x14ac:dyDescent="0.3">
      <c r="A471" s="227">
        <v>212543</v>
      </c>
      <c r="B471" s="227" t="s">
        <v>1643</v>
      </c>
      <c r="C471" s="227" t="s">
        <v>68</v>
      </c>
      <c r="D471" s="227" t="s">
        <v>2228</v>
      </c>
      <c r="E471" s="227" t="s">
        <v>382</v>
      </c>
      <c r="F471" s="228">
        <v>30616</v>
      </c>
      <c r="G471" s="227" t="s">
        <v>2229</v>
      </c>
      <c r="H471" s="227" t="s">
        <v>383</v>
      </c>
      <c r="I471" s="227" t="s">
        <v>61</v>
      </c>
      <c r="J471" s="227" t="s">
        <v>384</v>
      </c>
      <c r="K471" s="227">
        <v>2001</v>
      </c>
      <c r="L471" s="227" t="s">
        <v>362</v>
      </c>
      <c r="T471" s="229"/>
      <c r="Y471" s="227" t="s">
        <v>3442</v>
      </c>
      <c r="Z471" s="227" t="s">
        <v>2884</v>
      </c>
      <c r="AA471" s="227" t="s">
        <v>2648</v>
      </c>
      <c r="AB471" s="227" t="s">
        <v>2622</v>
      </c>
    </row>
    <row r="472" spans="1:28" x14ac:dyDescent="0.3">
      <c r="A472" s="227">
        <v>215243</v>
      </c>
      <c r="B472" s="227" t="s">
        <v>2568</v>
      </c>
      <c r="C472" s="227" t="s">
        <v>725</v>
      </c>
      <c r="D472" s="227" t="s">
        <v>905</v>
      </c>
      <c r="E472" s="227" t="s">
        <v>381</v>
      </c>
      <c r="F472" s="228">
        <v>30687</v>
      </c>
      <c r="G472" s="227" t="s">
        <v>360</v>
      </c>
      <c r="H472" s="227" t="s">
        <v>383</v>
      </c>
      <c r="I472" s="227" t="s">
        <v>61</v>
      </c>
      <c r="J472" s="227" t="s">
        <v>361</v>
      </c>
      <c r="K472" s="227">
        <v>2001</v>
      </c>
      <c r="L472" s="227" t="s">
        <v>360</v>
      </c>
      <c r="T472" s="229"/>
      <c r="Y472" s="227" t="s">
        <v>4161</v>
      </c>
      <c r="Z472" s="227" t="s">
        <v>4162</v>
      </c>
      <c r="AA472" s="227" t="s">
        <v>4163</v>
      </c>
      <c r="AB472" s="227" t="s">
        <v>2630</v>
      </c>
    </row>
    <row r="473" spans="1:28" x14ac:dyDescent="0.3">
      <c r="A473" s="227">
        <v>211663</v>
      </c>
      <c r="B473" s="227" t="s">
        <v>1315</v>
      </c>
      <c r="C473" s="227" t="s">
        <v>68</v>
      </c>
      <c r="D473" s="227" t="s">
        <v>265</v>
      </c>
      <c r="E473" s="227" t="s">
        <v>382</v>
      </c>
      <c r="F473" s="228">
        <v>30691</v>
      </c>
      <c r="G473" s="227" t="s">
        <v>360</v>
      </c>
      <c r="H473" s="227" t="s">
        <v>383</v>
      </c>
      <c r="I473" s="227" t="s">
        <v>61</v>
      </c>
      <c r="Q473" s="227">
        <v>2000</v>
      </c>
      <c r="T473" s="229"/>
      <c r="V473" s="227" t="s">
        <v>633</v>
      </c>
      <c r="W473" s="227" t="s">
        <v>2610</v>
      </c>
    </row>
    <row r="474" spans="1:28" x14ac:dyDescent="0.3">
      <c r="A474" s="227">
        <v>202183</v>
      </c>
      <c r="B474" s="227" t="s">
        <v>1404</v>
      </c>
      <c r="C474" s="227" t="s">
        <v>160</v>
      </c>
      <c r="D474" s="227" t="s">
        <v>1899</v>
      </c>
      <c r="E474" s="227" t="s">
        <v>382</v>
      </c>
      <c r="F474" s="228">
        <v>30723</v>
      </c>
      <c r="G474" s="227" t="s">
        <v>360</v>
      </c>
      <c r="H474" s="227" t="s">
        <v>383</v>
      </c>
      <c r="I474" s="227" t="s">
        <v>61</v>
      </c>
      <c r="J474" s="227" t="s">
        <v>384</v>
      </c>
      <c r="K474" s="227">
        <v>2004</v>
      </c>
      <c r="L474" s="227" t="s">
        <v>368</v>
      </c>
      <c r="T474" s="229"/>
      <c r="Y474" s="227" t="s">
        <v>2656</v>
      </c>
      <c r="Z474" s="227" t="s">
        <v>2657</v>
      </c>
      <c r="AA474" s="227" t="s">
        <v>2658</v>
      </c>
      <c r="AB474" s="227" t="s">
        <v>2630</v>
      </c>
    </row>
    <row r="475" spans="1:28" x14ac:dyDescent="0.3">
      <c r="A475" s="227">
        <v>211737</v>
      </c>
      <c r="B475" s="227" t="s">
        <v>1395</v>
      </c>
      <c r="C475" s="227" t="s">
        <v>70</v>
      </c>
      <c r="D475" s="227" t="s">
        <v>2105</v>
      </c>
      <c r="E475" s="227" t="s">
        <v>381</v>
      </c>
      <c r="F475" s="228">
        <v>30752</v>
      </c>
      <c r="G475" s="227" t="s">
        <v>758</v>
      </c>
      <c r="H475" s="227" t="s">
        <v>383</v>
      </c>
      <c r="I475" s="227" t="s">
        <v>61</v>
      </c>
      <c r="J475" s="227" t="s">
        <v>361</v>
      </c>
      <c r="K475" s="227">
        <v>2003</v>
      </c>
      <c r="L475" s="227" t="s">
        <v>362</v>
      </c>
      <c r="T475" s="229"/>
      <c r="Y475" s="227" t="s">
        <v>3211</v>
      </c>
      <c r="Z475" s="227" t="s">
        <v>3212</v>
      </c>
      <c r="AA475" s="227" t="s">
        <v>3213</v>
      </c>
      <c r="AB475" s="227" t="s">
        <v>2879</v>
      </c>
    </row>
    <row r="476" spans="1:28" x14ac:dyDescent="0.3">
      <c r="A476" s="227">
        <v>204703</v>
      </c>
      <c r="B476" s="227" t="s">
        <v>1398</v>
      </c>
      <c r="C476" s="227" t="s">
        <v>894</v>
      </c>
      <c r="D476" s="227" t="s">
        <v>1928</v>
      </c>
      <c r="E476" s="227" t="s">
        <v>382</v>
      </c>
      <c r="F476" s="228">
        <v>30792</v>
      </c>
      <c r="G476" s="227" t="s">
        <v>1929</v>
      </c>
      <c r="H476" s="227" t="s">
        <v>383</v>
      </c>
      <c r="I476" s="227" t="s">
        <v>61</v>
      </c>
      <c r="J476" s="227" t="s">
        <v>384</v>
      </c>
      <c r="K476" s="227">
        <v>2005</v>
      </c>
      <c r="L476" s="227" t="s">
        <v>372</v>
      </c>
      <c r="T476" s="229"/>
      <c r="Y476" s="227" t="s">
        <v>4259</v>
      </c>
      <c r="Z476" s="227" t="s">
        <v>2735</v>
      </c>
      <c r="AA476" s="227" t="s">
        <v>2736</v>
      </c>
      <c r="AB476" s="227" t="s">
        <v>2737</v>
      </c>
    </row>
    <row r="477" spans="1:28" x14ac:dyDescent="0.3">
      <c r="A477" s="227">
        <v>209692</v>
      </c>
      <c r="B477" s="227" t="s">
        <v>1971</v>
      </c>
      <c r="C477" s="227" t="s">
        <v>68</v>
      </c>
      <c r="D477" s="227" t="s">
        <v>1388</v>
      </c>
      <c r="E477" s="227" t="s">
        <v>381</v>
      </c>
      <c r="F477" s="228">
        <v>30805</v>
      </c>
      <c r="G477" s="227" t="s">
        <v>360</v>
      </c>
      <c r="H477" s="227" t="s">
        <v>383</v>
      </c>
      <c r="I477" s="227" t="s">
        <v>61</v>
      </c>
      <c r="J477" s="227" t="s">
        <v>361</v>
      </c>
      <c r="K477" s="227">
        <v>2004</v>
      </c>
      <c r="L477" s="227" t="s">
        <v>360</v>
      </c>
      <c r="T477" s="229"/>
      <c r="Y477" s="227" t="s">
        <v>2857</v>
      </c>
      <c r="Z477" s="227" t="s">
        <v>2858</v>
      </c>
      <c r="AA477" s="227" t="s">
        <v>2859</v>
      </c>
      <c r="AB477" s="227" t="s">
        <v>2860</v>
      </c>
    </row>
    <row r="478" spans="1:28" x14ac:dyDescent="0.3">
      <c r="A478" s="227">
        <v>213610</v>
      </c>
      <c r="B478" s="227" t="s">
        <v>1457</v>
      </c>
      <c r="C478" s="227" t="s">
        <v>742</v>
      </c>
      <c r="D478" s="227" t="s">
        <v>499</v>
      </c>
      <c r="E478" s="227" t="s">
        <v>382</v>
      </c>
      <c r="F478" s="228">
        <v>30839</v>
      </c>
      <c r="G478" s="227" t="s">
        <v>802</v>
      </c>
      <c r="H478" s="227" t="s">
        <v>383</v>
      </c>
      <c r="I478" s="227" t="s">
        <v>61</v>
      </c>
      <c r="J478" s="227" t="s">
        <v>384</v>
      </c>
      <c r="K478" s="227">
        <v>2011</v>
      </c>
      <c r="L478" s="227" t="s">
        <v>362</v>
      </c>
      <c r="T478" s="229"/>
      <c r="Y478" s="227" t="s">
        <v>3787</v>
      </c>
      <c r="Z478" s="227" t="s">
        <v>3788</v>
      </c>
      <c r="AA478" s="227" t="s">
        <v>2938</v>
      </c>
      <c r="AB478" s="227" t="s">
        <v>3789</v>
      </c>
    </row>
    <row r="479" spans="1:28" x14ac:dyDescent="0.3">
      <c r="A479" s="227">
        <v>214877</v>
      </c>
      <c r="B479" s="227" t="s">
        <v>1061</v>
      </c>
      <c r="C479" s="227" t="s">
        <v>151</v>
      </c>
      <c r="D479" s="227" t="s">
        <v>260</v>
      </c>
      <c r="E479" s="227" t="s">
        <v>381</v>
      </c>
      <c r="F479" s="228">
        <v>30858</v>
      </c>
      <c r="G479" s="227" t="s">
        <v>360</v>
      </c>
      <c r="H479" s="227" t="s">
        <v>383</v>
      </c>
      <c r="I479" s="227" t="s">
        <v>61</v>
      </c>
      <c r="J479" s="227" t="s">
        <v>361</v>
      </c>
      <c r="K479" s="227">
        <v>2002</v>
      </c>
      <c r="L479" s="227" t="s">
        <v>360</v>
      </c>
      <c r="T479" s="229"/>
      <c r="Y479" s="227" t="s">
        <v>4087</v>
      </c>
      <c r="Z479" s="227" t="s">
        <v>3806</v>
      </c>
      <c r="AA479" s="227" t="s">
        <v>3218</v>
      </c>
      <c r="AB479" s="227" t="s">
        <v>2704</v>
      </c>
    </row>
    <row r="480" spans="1:28" x14ac:dyDescent="0.3">
      <c r="A480" s="227">
        <v>215324</v>
      </c>
      <c r="B480" s="227" t="s">
        <v>907</v>
      </c>
      <c r="C480" s="227" t="s">
        <v>480</v>
      </c>
      <c r="D480" s="227" t="s">
        <v>2581</v>
      </c>
      <c r="E480" s="227" t="s">
        <v>382</v>
      </c>
      <c r="F480" s="228">
        <v>30865</v>
      </c>
      <c r="G480" s="227" t="s">
        <v>757</v>
      </c>
      <c r="H480" s="227" t="s">
        <v>383</v>
      </c>
      <c r="I480" s="227" t="s">
        <v>61</v>
      </c>
      <c r="J480" s="227" t="s">
        <v>361</v>
      </c>
      <c r="K480" s="227">
        <v>2002</v>
      </c>
      <c r="L480" s="227" t="s">
        <v>360</v>
      </c>
      <c r="T480" s="229"/>
      <c r="Y480" s="227" t="s">
        <v>4180</v>
      </c>
      <c r="Z480" s="227" t="s">
        <v>4181</v>
      </c>
      <c r="AA480" s="227" t="s">
        <v>3208</v>
      </c>
      <c r="AB480" s="227" t="s">
        <v>2630</v>
      </c>
    </row>
    <row r="481" spans="1:28" x14ac:dyDescent="0.3">
      <c r="A481" s="227">
        <v>200755</v>
      </c>
      <c r="B481" s="227" t="s">
        <v>1387</v>
      </c>
      <c r="C481" s="227" t="s">
        <v>92</v>
      </c>
      <c r="D481" s="227" t="s">
        <v>1881</v>
      </c>
      <c r="E481" s="227" t="s">
        <v>381</v>
      </c>
      <c r="F481" s="228">
        <v>30895</v>
      </c>
      <c r="G481" s="227" t="s">
        <v>1882</v>
      </c>
      <c r="H481" s="227" t="s">
        <v>383</v>
      </c>
      <c r="I481" s="227" t="s">
        <v>61</v>
      </c>
      <c r="Q481" s="227">
        <v>2000</v>
      </c>
      <c r="T481" s="229"/>
    </row>
    <row r="482" spans="1:28" x14ac:dyDescent="0.3">
      <c r="A482" s="227">
        <v>212389</v>
      </c>
      <c r="B482" s="227" t="s">
        <v>1574</v>
      </c>
      <c r="C482" s="227" t="s">
        <v>424</v>
      </c>
      <c r="D482" s="227" t="s">
        <v>2202</v>
      </c>
      <c r="E482" s="227" t="s">
        <v>382</v>
      </c>
      <c r="F482" s="228">
        <v>30957</v>
      </c>
      <c r="G482" s="227" t="s">
        <v>757</v>
      </c>
      <c r="H482" s="227" t="s">
        <v>383</v>
      </c>
      <c r="I482" s="227" t="s">
        <v>61</v>
      </c>
      <c r="Q482" s="227">
        <v>2000</v>
      </c>
      <c r="T482" s="229"/>
    </row>
    <row r="483" spans="1:28" x14ac:dyDescent="0.3">
      <c r="A483" s="227">
        <v>213792</v>
      </c>
      <c r="B483" s="227" t="s">
        <v>1681</v>
      </c>
      <c r="C483" s="227" t="s">
        <v>1682</v>
      </c>
      <c r="D483" s="227" t="s">
        <v>2402</v>
      </c>
      <c r="E483" s="227" t="s">
        <v>382</v>
      </c>
      <c r="F483" s="228">
        <v>31013</v>
      </c>
      <c r="G483" s="227" t="s">
        <v>775</v>
      </c>
      <c r="H483" s="227" t="s">
        <v>383</v>
      </c>
      <c r="I483" s="227" t="s">
        <v>61</v>
      </c>
      <c r="J483" s="227" t="s">
        <v>361</v>
      </c>
      <c r="K483" s="227">
        <v>2003</v>
      </c>
      <c r="L483" s="227" t="s">
        <v>368</v>
      </c>
      <c r="T483" s="229"/>
      <c r="Y483" s="227" t="s">
        <v>3820</v>
      </c>
      <c r="Z483" s="227" t="s">
        <v>3821</v>
      </c>
      <c r="AA483" s="227" t="s">
        <v>3822</v>
      </c>
      <c r="AB483" s="227" t="s">
        <v>3126</v>
      </c>
    </row>
    <row r="484" spans="1:28" x14ac:dyDescent="0.3">
      <c r="A484" s="227">
        <v>205678</v>
      </c>
      <c r="B484" s="227" t="s">
        <v>1314</v>
      </c>
      <c r="C484" s="227" t="s">
        <v>80</v>
      </c>
      <c r="D484" s="227" t="s">
        <v>290</v>
      </c>
      <c r="E484" s="227" t="s">
        <v>382</v>
      </c>
      <c r="F484" s="228">
        <v>31048</v>
      </c>
      <c r="G484" s="227" t="s">
        <v>360</v>
      </c>
      <c r="H484" s="227" t="s">
        <v>383</v>
      </c>
      <c r="I484" s="227" t="s">
        <v>61</v>
      </c>
      <c r="Q484" s="227">
        <v>2000</v>
      </c>
      <c r="T484" s="229"/>
      <c r="V484" s="227" t="s">
        <v>633</v>
      </c>
      <c r="W484" s="227" t="s">
        <v>2610</v>
      </c>
    </row>
    <row r="485" spans="1:28" x14ac:dyDescent="0.3">
      <c r="A485" s="227">
        <v>206904</v>
      </c>
      <c r="B485" s="227" t="s">
        <v>895</v>
      </c>
      <c r="C485" s="227" t="s">
        <v>155</v>
      </c>
      <c r="D485" s="227" t="s">
        <v>411</v>
      </c>
      <c r="E485" s="227" t="s">
        <v>381</v>
      </c>
      <c r="F485" s="228">
        <v>31050</v>
      </c>
      <c r="G485" s="227" t="s">
        <v>540</v>
      </c>
      <c r="H485" s="227" t="s">
        <v>383</v>
      </c>
      <c r="I485" s="227" t="s">
        <v>61</v>
      </c>
      <c r="J485" s="227" t="s">
        <v>384</v>
      </c>
      <c r="K485" s="227">
        <v>2003</v>
      </c>
      <c r="L485" s="227" t="s">
        <v>369</v>
      </c>
      <c r="T485" s="229"/>
      <c r="Y485" s="227" t="s">
        <v>2784</v>
      </c>
      <c r="Z485" s="227" t="s">
        <v>2785</v>
      </c>
      <c r="AA485" s="227" t="s">
        <v>2665</v>
      </c>
      <c r="AB485" s="227" t="s">
        <v>2622</v>
      </c>
    </row>
    <row r="486" spans="1:28" x14ac:dyDescent="0.3">
      <c r="A486" s="227">
        <v>204503</v>
      </c>
      <c r="B486" s="227" t="s">
        <v>1372</v>
      </c>
      <c r="C486" s="227" t="s">
        <v>1373</v>
      </c>
      <c r="D486" s="227" t="s">
        <v>1927</v>
      </c>
      <c r="E486" s="227" t="s">
        <v>382</v>
      </c>
      <c r="F486" s="228">
        <v>31052</v>
      </c>
      <c r="G486" s="227" t="s">
        <v>757</v>
      </c>
      <c r="H486" s="227" t="s">
        <v>383</v>
      </c>
      <c r="I486" s="227" t="s">
        <v>61</v>
      </c>
      <c r="J486" s="227" t="s">
        <v>573</v>
      </c>
      <c r="K486" s="227">
        <v>2001</v>
      </c>
      <c r="L486" s="227" t="s">
        <v>360</v>
      </c>
      <c r="T486" s="229"/>
      <c r="Y486" s="227" t="s">
        <v>2732</v>
      </c>
      <c r="Z486" s="227" t="s">
        <v>2733</v>
      </c>
      <c r="AA486" s="227" t="s">
        <v>2734</v>
      </c>
      <c r="AB486" s="227" t="s">
        <v>2704</v>
      </c>
    </row>
    <row r="487" spans="1:28" x14ac:dyDescent="0.3">
      <c r="A487" s="227">
        <v>207961</v>
      </c>
      <c r="B487" s="227" t="s">
        <v>1140</v>
      </c>
      <c r="C487" s="227" t="s">
        <v>157</v>
      </c>
      <c r="D487" s="227" t="s">
        <v>321</v>
      </c>
      <c r="E487" s="227" t="s">
        <v>382</v>
      </c>
      <c r="F487" s="228">
        <v>31069</v>
      </c>
      <c r="G487" s="227" t="s">
        <v>360</v>
      </c>
      <c r="H487" s="227" t="s">
        <v>383</v>
      </c>
      <c r="I487" s="227" t="s">
        <v>61</v>
      </c>
      <c r="Q487" s="227">
        <v>2000</v>
      </c>
      <c r="T487" s="229"/>
      <c r="U487" s="227" t="s">
        <v>633</v>
      </c>
      <c r="V487" s="227" t="s">
        <v>633</v>
      </c>
      <c r="W487" s="227" t="s">
        <v>2610</v>
      </c>
    </row>
    <row r="488" spans="1:28" x14ac:dyDescent="0.3">
      <c r="A488" s="227">
        <v>204945</v>
      </c>
      <c r="B488" s="227" t="s">
        <v>1689</v>
      </c>
      <c r="C488" s="227" t="s">
        <v>204</v>
      </c>
      <c r="D488" s="227" t="s">
        <v>1931</v>
      </c>
      <c r="E488" s="227" t="s">
        <v>382</v>
      </c>
      <c r="F488" s="228">
        <v>31073</v>
      </c>
      <c r="G488" s="227" t="s">
        <v>1932</v>
      </c>
      <c r="H488" s="227" t="s">
        <v>383</v>
      </c>
      <c r="I488" s="227" t="s">
        <v>61</v>
      </c>
      <c r="J488" s="227" t="s">
        <v>384</v>
      </c>
      <c r="K488" s="227">
        <v>2004</v>
      </c>
      <c r="L488" s="227" t="s">
        <v>377</v>
      </c>
      <c r="T488" s="229"/>
      <c r="Y488" s="227" t="s">
        <v>2741</v>
      </c>
      <c r="Z488" s="227" t="s">
        <v>2742</v>
      </c>
      <c r="AA488" s="227" t="s">
        <v>2743</v>
      </c>
      <c r="AB488" s="227" t="s">
        <v>2744</v>
      </c>
    </row>
    <row r="489" spans="1:28" x14ac:dyDescent="0.3">
      <c r="A489" s="227">
        <v>208846</v>
      </c>
      <c r="B489" s="227" t="s">
        <v>1306</v>
      </c>
      <c r="C489" s="227" t="s">
        <v>178</v>
      </c>
      <c r="D489" s="227" t="s">
        <v>891</v>
      </c>
      <c r="E489" s="227" t="s">
        <v>382</v>
      </c>
      <c r="F489" s="228">
        <v>31117</v>
      </c>
      <c r="G489" s="227" t="s">
        <v>370</v>
      </c>
      <c r="H489" s="227" t="s">
        <v>388</v>
      </c>
      <c r="I489" s="227" t="s">
        <v>61</v>
      </c>
      <c r="Q489" s="227">
        <v>2000</v>
      </c>
      <c r="T489" s="229"/>
      <c r="V489" s="227" t="s">
        <v>633</v>
      </c>
      <c r="W489" s="227" t="s">
        <v>2610</v>
      </c>
    </row>
    <row r="490" spans="1:28" x14ac:dyDescent="0.3">
      <c r="A490" s="227">
        <v>213915</v>
      </c>
      <c r="B490" s="227" t="s">
        <v>1396</v>
      </c>
      <c r="C490" s="227" t="s">
        <v>1397</v>
      </c>
      <c r="D490" s="227" t="s">
        <v>2415</v>
      </c>
      <c r="E490" s="227" t="s">
        <v>381</v>
      </c>
      <c r="F490" s="228">
        <v>31127</v>
      </c>
      <c r="G490" s="227" t="s">
        <v>792</v>
      </c>
      <c r="H490" s="227" t="s">
        <v>383</v>
      </c>
      <c r="I490" s="227" t="s">
        <v>61</v>
      </c>
      <c r="J490" s="227" t="s">
        <v>384</v>
      </c>
      <c r="K490" s="227">
        <v>2003</v>
      </c>
      <c r="L490" s="227" t="s">
        <v>372</v>
      </c>
      <c r="T490" s="229"/>
      <c r="Y490" s="227" t="s">
        <v>3841</v>
      </c>
      <c r="Z490" s="227" t="s">
        <v>3842</v>
      </c>
      <c r="AA490" s="227" t="s">
        <v>3843</v>
      </c>
      <c r="AB490" s="227" t="s">
        <v>3844</v>
      </c>
    </row>
    <row r="491" spans="1:28" x14ac:dyDescent="0.3">
      <c r="A491" s="227">
        <v>210256</v>
      </c>
      <c r="B491" s="227" t="s">
        <v>1614</v>
      </c>
      <c r="C491" s="227" t="s">
        <v>63</v>
      </c>
      <c r="D491" s="227" t="s">
        <v>1990</v>
      </c>
      <c r="E491" s="227" t="s">
        <v>382</v>
      </c>
      <c r="F491" s="228">
        <v>31134</v>
      </c>
      <c r="G491" s="227" t="s">
        <v>767</v>
      </c>
      <c r="H491" s="227" t="s">
        <v>383</v>
      </c>
      <c r="I491" s="227" t="s">
        <v>61</v>
      </c>
      <c r="J491" s="227" t="s">
        <v>361</v>
      </c>
      <c r="K491" s="227">
        <v>2004</v>
      </c>
      <c r="L491" s="227" t="s">
        <v>360</v>
      </c>
      <c r="T491" s="229"/>
      <c r="Y491" s="227" t="s">
        <v>2930</v>
      </c>
      <c r="Z491" s="227" t="s">
        <v>2783</v>
      </c>
      <c r="AA491" s="227" t="s">
        <v>2931</v>
      </c>
      <c r="AB491" s="227" t="s">
        <v>2622</v>
      </c>
    </row>
    <row r="492" spans="1:28" x14ac:dyDescent="0.3">
      <c r="A492" s="227">
        <v>214484</v>
      </c>
      <c r="B492" s="227" t="s">
        <v>1382</v>
      </c>
      <c r="C492" s="227" t="s">
        <v>95</v>
      </c>
      <c r="D492" s="227" t="s">
        <v>897</v>
      </c>
      <c r="E492" s="227" t="s">
        <v>382</v>
      </c>
      <c r="F492" s="228">
        <v>31139</v>
      </c>
      <c r="G492" s="227" t="s">
        <v>757</v>
      </c>
      <c r="H492" s="227" t="s">
        <v>383</v>
      </c>
      <c r="I492" s="227" t="s">
        <v>61</v>
      </c>
      <c r="J492" s="227" t="s">
        <v>384</v>
      </c>
      <c r="K492" s="227">
        <v>2000</v>
      </c>
      <c r="L492" s="227" t="s">
        <v>360</v>
      </c>
      <c r="T492" s="229"/>
      <c r="Y492" s="227" t="s">
        <v>3980</v>
      </c>
      <c r="Z492" s="227" t="s">
        <v>3379</v>
      </c>
      <c r="AA492" s="227" t="s">
        <v>3981</v>
      </c>
      <c r="AB492" s="227" t="s">
        <v>2630</v>
      </c>
    </row>
    <row r="493" spans="1:28" x14ac:dyDescent="0.3">
      <c r="A493" s="227">
        <v>214646</v>
      </c>
      <c r="B493" s="227" t="s">
        <v>1038</v>
      </c>
      <c r="C493" s="227" t="s">
        <v>68</v>
      </c>
      <c r="D493" s="227" t="s">
        <v>1039</v>
      </c>
      <c r="E493" s="227" t="s">
        <v>382</v>
      </c>
      <c r="F493" s="228">
        <v>31173</v>
      </c>
      <c r="G493" s="227" t="s">
        <v>370</v>
      </c>
      <c r="H493" s="227" t="s">
        <v>383</v>
      </c>
      <c r="I493" s="227" t="s">
        <v>61</v>
      </c>
      <c r="T493" s="229"/>
    </row>
    <row r="494" spans="1:28" x14ac:dyDescent="0.3">
      <c r="A494" s="227">
        <v>213987</v>
      </c>
      <c r="B494" s="227" t="s">
        <v>1381</v>
      </c>
      <c r="C494" s="227" t="s">
        <v>106</v>
      </c>
      <c r="D494" s="227" t="s">
        <v>2425</v>
      </c>
      <c r="E494" s="227" t="s">
        <v>382</v>
      </c>
      <c r="F494" s="228">
        <v>31200</v>
      </c>
      <c r="G494" s="227" t="s">
        <v>2426</v>
      </c>
      <c r="H494" s="227" t="s">
        <v>383</v>
      </c>
      <c r="I494" s="227" t="s">
        <v>61</v>
      </c>
      <c r="J494" s="227" t="s">
        <v>384</v>
      </c>
      <c r="K494" s="227">
        <v>2002</v>
      </c>
      <c r="L494" s="227" t="s">
        <v>360</v>
      </c>
      <c r="T494" s="229"/>
      <c r="Y494" s="227" t="s">
        <v>3862</v>
      </c>
      <c r="Z494" s="227" t="s">
        <v>3863</v>
      </c>
      <c r="AA494" s="227" t="s">
        <v>2914</v>
      </c>
      <c r="AB494" s="227" t="s">
        <v>2744</v>
      </c>
    </row>
    <row r="495" spans="1:28" x14ac:dyDescent="0.3">
      <c r="A495" s="227">
        <v>215499</v>
      </c>
      <c r="B495" s="227" t="s">
        <v>908</v>
      </c>
      <c r="C495" s="227" t="s">
        <v>909</v>
      </c>
      <c r="D495" s="227" t="s">
        <v>532</v>
      </c>
      <c r="E495" s="227" t="s">
        <v>382</v>
      </c>
      <c r="F495" s="228">
        <v>31217</v>
      </c>
      <c r="G495" s="227" t="s">
        <v>2604</v>
      </c>
      <c r="H495" s="227" t="s">
        <v>383</v>
      </c>
      <c r="I495" s="227" t="s">
        <v>61</v>
      </c>
      <c r="J495" s="227" t="s">
        <v>361</v>
      </c>
      <c r="K495" s="227">
        <v>2003</v>
      </c>
      <c r="L495" s="227" t="s">
        <v>362</v>
      </c>
      <c r="T495" s="229"/>
      <c r="Y495" s="227" t="s">
        <v>4226</v>
      </c>
      <c r="Z495" s="227" t="s">
        <v>4227</v>
      </c>
      <c r="AA495" s="227" t="s">
        <v>3007</v>
      </c>
      <c r="AB495" s="227" t="s">
        <v>2794</v>
      </c>
    </row>
    <row r="496" spans="1:28" x14ac:dyDescent="0.3">
      <c r="A496" s="227">
        <v>203189</v>
      </c>
      <c r="B496" s="227" t="s">
        <v>1646</v>
      </c>
      <c r="C496" s="227" t="s">
        <v>128</v>
      </c>
      <c r="D496" s="227" t="s">
        <v>797</v>
      </c>
      <c r="E496" s="227" t="s">
        <v>381</v>
      </c>
      <c r="F496" s="228">
        <v>31237</v>
      </c>
      <c r="G496" s="227" t="s">
        <v>757</v>
      </c>
      <c r="H496" s="227" t="s">
        <v>383</v>
      </c>
      <c r="I496" s="227" t="s">
        <v>61</v>
      </c>
      <c r="J496" s="227" t="s">
        <v>384</v>
      </c>
      <c r="K496" s="227">
        <v>2009</v>
      </c>
      <c r="L496" s="227" t="s">
        <v>360</v>
      </c>
      <c r="T496" s="229"/>
      <c r="Y496" s="227" t="s">
        <v>2689</v>
      </c>
      <c r="Z496" s="227" t="s">
        <v>2690</v>
      </c>
      <c r="AA496" s="227" t="s">
        <v>2691</v>
      </c>
      <c r="AB496" s="227" t="s">
        <v>2630</v>
      </c>
    </row>
    <row r="497" spans="1:28" x14ac:dyDescent="0.3">
      <c r="A497" s="227">
        <v>207551</v>
      </c>
      <c r="B497" s="227" t="s">
        <v>1609</v>
      </c>
      <c r="C497" s="227" t="s">
        <v>1610</v>
      </c>
      <c r="D497" s="227" t="s">
        <v>308</v>
      </c>
      <c r="E497" s="227" t="s">
        <v>381</v>
      </c>
      <c r="F497" s="228">
        <v>31275</v>
      </c>
      <c r="G497" s="227" t="s">
        <v>360</v>
      </c>
      <c r="H497" s="227" t="s">
        <v>383</v>
      </c>
      <c r="I497" s="227" t="s">
        <v>61</v>
      </c>
      <c r="J497" s="227" t="s">
        <v>361</v>
      </c>
      <c r="K497" s="227">
        <v>2017</v>
      </c>
      <c r="L497" s="227" t="s">
        <v>360</v>
      </c>
      <c r="T497" s="229"/>
      <c r="Y497" s="227" t="s">
        <v>2789</v>
      </c>
      <c r="Z497" s="227" t="s">
        <v>2790</v>
      </c>
      <c r="AA497" s="227" t="s">
        <v>2791</v>
      </c>
      <c r="AB497" s="227" t="s">
        <v>2704</v>
      </c>
    </row>
    <row r="498" spans="1:28" x14ac:dyDescent="0.3">
      <c r="A498" s="227">
        <v>209983</v>
      </c>
      <c r="B498" s="227" t="s">
        <v>1385</v>
      </c>
      <c r="C498" s="227" t="s">
        <v>209</v>
      </c>
      <c r="D498" s="227" t="s">
        <v>1979</v>
      </c>
      <c r="E498" s="227" t="s">
        <v>382</v>
      </c>
      <c r="F498" s="228">
        <v>31287</v>
      </c>
      <c r="G498" s="227" t="s">
        <v>759</v>
      </c>
      <c r="H498" s="227" t="s">
        <v>383</v>
      </c>
      <c r="I498" s="227" t="s">
        <v>61</v>
      </c>
      <c r="J498" s="227" t="s">
        <v>361</v>
      </c>
      <c r="K498" s="227">
        <v>2002</v>
      </c>
      <c r="L498" s="227" t="s">
        <v>362</v>
      </c>
      <c r="T498" s="229"/>
      <c r="Y498" s="227" t="s">
        <v>2889</v>
      </c>
      <c r="Z498" s="227" t="s">
        <v>2890</v>
      </c>
      <c r="AA498" s="227" t="s">
        <v>2891</v>
      </c>
      <c r="AB498" s="227" t="s">
        <v>2892</v>
      </c>
    </row>
    <row r="499" spans="1:28" x14ac:dyDescent="0.3">
      <c r="A499" s="227">
        <v>212401</v>
      </c>
      <c r="B499" s="227" t="s">
        <v>1452</v>
      </c>
      <c r="C499" s="227" t="s">
        <v>106</v>
      </c>
      <c r="D499" s="227" t="s">
        <v>2203</v>
      </c>
      <c r="E499" s="227" t="s">
        <v>382</v>
      </c>
      <c r="F499" s="228">
        <v>31308</v>
      </c>
      <c r="G499" s="227" t="s">
        <v>757</v>
      </c>
      <c r="H499" s="227" t="s">
        <v>383</v>
      </c>
      <c r="I499" s="227" t="s">
        <v>61</v>
      </c>
      <c r="J499" s="227" t="s">
        <v>384</v>
      </c>
      <c r="K499" s="227">
        <v>2010</v>
      </c>
      <c r="L499" s="227" t="s">
        <v>376</v>
      </c>
      <c r="T499" s="229"/>
      <c r="Y499" s="227" t="s">
        <v>3391</v>
      </c>
      <c r="Z499" s="227" t="s">
        <v>3392</v>
      </c>
      <c r="AA499" s="227" t="s">
        <v>3393</v>
      </c>
      <c r="AB499" s="227" t="s">
        <v>2704</v>
      </c>
    </row>
    <row r="500" spans="1:28" x14ac:dyDescent="0.3">
      <c r="A500" s="227">
        <v>209410</v>
      </c>
      <c r="B500" s="227" t="s">
        <v>1415</v>
      </c>
      <c r="C500" s="227" t="s">
        <v>68</v>
      </c>
      <c r="D500" s="227" t="s">
        <v>1416</v>
      </c>
      <c r="E500" s="227" t="s">
        <v>381</v>
      </c>
      <c r="F500" s="228">
        <v>31413</v>
      </c>
      <c r="G500" s="227" t="s">
        <v>1968</v>
      </c>
      <c r="H500" s="227" t="s">
        <v>383</v>
      </c>
      <c r="I500" s="227" t="s">
        <v>61</v>
      </c>
      <c r="T500" s="229"/>
    </row>
    <row r="501" spans="1:28" x14ac:dyDescent="0.3">
      <c r="A501" s="227">
        <v>210765</v>
      </c>
      <c r="B501" s="227" t="s">
        <v>4279</v>
      </c>
      <c r="C501" s="227" t="s">
        <v>165</v>
      </c>
      <c r="D501" s="227" t="s">
        <v>646</v>
      </c>
      <c r="E501" s="227" t="s">
        <v>381</v>
      </c>
      <c r="F501" s="228">
        <v>31413</v>
      </c>
      <c r="G501" s="227" t="s">
        <v>2009</v>
      </c>
      <c r="H501" s="227" t="s">
        <v>383</v>
      </c>
      <c r="I501" s="227" t="s">
        <v>61</v>
      </c>
      <c r="J501" s="227" t="s">
        <v>361</v>
      </c>
      <c r="K501" s="227">
        <v>2005</v>
      </c>
      <c r="L501" s="227" t="s">
        <v>379</v>
      </c>
      <c r="T501" s="229"/>
      <c r="Y501" s="227" t="s">
        <v>2987</v>
      </c>
      <c r="Z501" s="227" t="s">
        <v>2988</v>
      </c>
      <c r="AA501" s="227" t="s">
        <v>2989</v>
      </c>
      <c r="AB501" s="227" t="s">
        <v>2622</v>
      </c>
    </row>
    <row r="502" spans="1:28" x14ac:dyDescent="0.3">
      <c r="A502" s="227">
        <v>213304</v>
      </c>
      <c r="B502" s="227" t="s">
        <v>1437</v>
      </c>
      <c r="C502" s="227" t="s">
        <v>139</v>
      </c>
      <c r="D502" s="227" t="s">
        <v>797</v>
      </c>
      <c r="E502" s="227" t="s">
        <v>381</v>
      </c>
      <c r="F502" s="228">
        <v>31414</v>
      </c>
      <c r="G502" s="227" t="s">
        <v>757</v>
      </c>
      <c r="H502" s="227" t="s">
        <v>383</v>
      </c>
      <c r="I502" s="227" t="s">
        <v>61</v>
      </c>
      <c r="J502" s="227" t="s">
        <v>384</v>
      </c>
      <c r="K502" s="227">
        <v>2009</v>
      </c>
      <c r="L502" s="227" t="s">
        <v>360</v>
      </c>
      <c r="T502" s="229"/>
      <c r="Y502" s="227" t="s">
        <v>3699</v>
      </c>
      <c r="Z502" s="227" t="s">
        <v>3693</v>
      </c>
      <c r="AA502" s="227" t="s">
        <v>3700</v>
      </c>
      <c r="AB502" s="227" t="s">
        <v>2630</v>
      </c>
    </row>
    <row r="503" spans="1:28" x14ac:dyDescent="0.3">
      <c r="A503" s="227">
        <v>210081</v>
      </c>
      <c r="B503" s="227" t="s">
        <v>1389</v>
      </c>
      <c r="C503" s="227" t="s">
        <v>191</v>
      </c>
      <c r="D503" s="227" t="s">
        <v>1879</v>
      </c>
      <c r="E503" s="227" t="s">
        <v>382</v>
      </c>
      <c r="F503" s="228">
        <v>31416</v>
      </c>
      <c r="G503" s="227" t="s">
        <v>360</v>
      </c>
      <c r="H503" s="227" t="s">
        <v>383</v>
      </c>
      <c r="I503" s="227" t="s">
        <v>61</v>
      </c>
      <c r="J503" s="227" t="s">
        <v>361</v>
      </c>
      <c r="K503" s="227">
        <v>2003</v>
      </c>
      <c r="L503" s="227" t="s">
        <v>360</v>
      </c>
      <c r="T503" s="229"/>
      <c r="Y503" s="227" t="s">
        <v>2907</v>
      </c>
      <c r="Z503" s="227" t="s">
        <v>2908</v>
      </c>
      <c r="AA503" s="227" t="s">
        <v>2909</v>
      </c>
      <c r="AB503" s="227" t="s">
        <v>2622</v>
      </c>
    </row>
    <row r="504" spans="1:28" x14ac:dyDescent="0.3">
      <c r="A504" s="227">
        <v>202403</v>
      </c>
      <c r="B504" s="227" t="s">
        <v>1413</v>
      </c>
      <c r="C504" s="227" t="s">
        <v>197</v>
      </c>
      <c r="D504" s="227" t="s">
        <v>1902</v>
      </c>
      <c r="E504" s="227" t="s">
        <v>381</v>
      </c>
      <c r="F504" s="228">
        <v>31449</v>
      </c>
      <c r="G504" s="227" t="s">
        <v>360</v>
      </c>
      <c r="H504" s="227" t="s">
        <v>383</v>
      </c>
      <c r="I504" s="227" t="s">
        <v>61</v>
      </c>
      <c r="J504" s="227" t="s">
        <v>384</v>
      </c>
      <c r="K504" s="227">
        <v>2005</v>
      </c>
      <c r="L504" s="227" t="s">
        <v>360</v>
      </c>
      <c r="T504" s="229"/>
      <c r="Y504" s="227" t="s">
        <v>2668</v>
      </c>
      <c r="Z504" s="227" t="s">
        <v>2669</v>
      </c>
      <c r="AA504" s="227" t="s">
        <v>2670</v>
      </c>
      <c r="AB504" s="227" t="s">
        <v>2671</v>
      </c>
    </row>
    <row r="505" spans="1:28" x14ac:dyDescent="0.3">
      <c r="A505" s="227">
        <v>213367</v>
      </c>
      <c r="B505" s="227" t="s">
        <v>1408</v>
      </c>
      <c r="C505" s="227" t="s">
        <v>471</v>
      </c>
      <c r="D505" s="227" t="s">
        <v>2358</v>
      </c>
      <c r="E505" s="227" t="s">
        <v>381</v>
      </c>
      <c r="F505" s="228">
        <v>31468</v>
      </c>
      <c r="G505" s="227" t="s">
        <v>757</v>
      </c>
      <c r="H505" s="227" t="s">
        <v>383</v>
      </c>
      <c r="I505" s="227" t="s">
        <v>61</v>
      </c>
      <c r="J505" s="227" t="s">
        <v>361</v>
      </c>
      <c r="K505" s="227">
        <v>2006</v>
      </c>
      <c r="L505" s="227" t="s">
        <v>360</v>
      </c>
      <c r="T505" s="229"/>
      <c r="Y505" s="227" t="s">
        <v>3712</v>
      </c>
      <c r="Z505" s="227" t="s">
        <v>3713</v>
      </c>
      <c r="AA505" s="227" t="s">
        <v>3714</v>
      </c>
      <c r="AB505" s="227" t="s">
        <v>2630</v>
      </c>
    </row>
    <row r="506" spans="1:28" x14ac:dyDescent="0.3">
      <c r="A506" s="227">
        <v>214250</v>
      </c>
      <c r="B506" s="227" t="s">
        <v>910</v>
      </c>
      <c r="C506" s="227" t="s">
        <v>440</v>
      </c>
      <c r="D506" s="227" t="s">
        <v>2449</v>
      </c>
      <c r="E506" s="227" t="s">
        <v>381</v>
      </c>
      <c r="F506" s="228">
        <v>31490</v>
      </c>
      <c r="G506" s="227" t="s">
        <v>757</v>
      </c>
      <c r="H506" s="227" t="s">
        <v>383</v>
      </c>
      <c r="I506" s="227" t="s">
        <v>61</v>
      </c>
      <c r="T506" s="229"/>
    </row>
    <row r="507" spans="1:28" x14ac:dyDescent="0.3">
      <c r="A507" s="227">
        <v>211864</v>
      </c>
      <c r="B507" s="227" t="s">
        <v>1705</v>
      </c>
      <c r="C507" s="227" t="s">
        <v>66</v>
      </c>
      <c r="D507" s="227" t="s">
        <v>2125</v>
      </c>
      <c r="E507" s="227" t="s">
        <v>382</v>
      </c>
      <c r="F507" s="228">
        <v>31552</v>
      </c>
      <c r="G507" s="227" t="s">
        <v>1951</v>
      </c>
      <c r="H507" s="227" t="s">
        <v>383</v>
      </c>
      <c r="I507" s="227" t="s">
        <v>61</v>
      </c>
      <c r="J507" s="227" t="s">
        <v>361</v>
      </c>
      <c r="K507" s="227">
        <v>2007</v>
      </c>
      <c r="L507" s="227" t="s">
        <v>362</v>
      </c>
      <c r="T507" s="229"/>
      <c r="Y507" s="227" t="s">
        <v>3239</v>
      </c>
      <c r="Z507" s="227" t="s">
        <v>2885</v>
      </c>
      <c r="AA507" s="227" t="s">
        <v>3240</v>
      </c>
      <c r="AB507" s="227" t="s">
        <v>2622</v>
      </c>
    </row>
    <row r="508" spans="1:28" x14ac:dyDescent="0.3">
      <c r="A508" s="227">
        <v>204037</v>
      </c>
      <c r="B508" s="227" t="s">
        <v>1097</v>
      </c>
      <c r="C508" s="227" t="s">
        <v>175</v>
      </c>
      <c r="D508" s="227" t="s">
        <v>256</v>
      </c>
      <c r="E508" s="227" t="s">
        <v>382</v>
      </c>
      <c r="F508" s="228">
        <v>31567</v>
      </c>
      <c r="G508" s="227" t="s">
        <v>547</v>
      </c>
      <c r="H508" s="227" t="s">
        <v>383</v>
      </c>
      <c r="I508" s="227" t="s">
        <v>61</v>
      </c>
      <c r="Q508" s="227">
        <v>2000</v>
      </c>
      <c r="T508" s="229"/>
      <c r="U508" s="227" t="s">
        <v>633</v>
      </c>
      <c r="V508" s="227" t="s">
        <v>633</v>
      </c>
      <c r="W508" s="227" t="s">
        <v>2610</v>
      </c>
    </row>
    <row r="509" spans="1:28" x14ac:dyDescent="0.3">
      <c r="A509" s="227">
        <v>213873</v>
      </c>
      <c r="B509" s="227" t="s">
        <v>1744</v>
      </c>
      <c r="C509" s="227" t="s">
        <v>72</v>
      </c>
      <c r="D509" s="227" t="s">
        <v>2408</v>
      </c>
      <c r="E509" s="227" t="s">
        <v>381</v>
      </c>
      <c r="F509" s="228">
        <v>31578</v>
      </c>
      <c r="G509" s="227" t="s">
        <v>757</v>
      </c>
      <c r="H509" s="227" t="s">
        <v>383</v>
      </c>
      <c r="I509" s="227" t="s">
        <v>61</v>
      </c>
      <c r="J509" s="227" t="s">
        <v>384</v>
      </c>
      <c r="K509" s="227">
        <v>2005</v>
      </c>
      <c r="L509" s="227" t="s">
        <v>360</v>
      </c>
      <c r="T509" s="229"/>
      <c r="Y509" s="227" t="s">
        <v>3830</v>
      </c>
      <c r="Z509" s="227" t="s">
        <v>3152</v>
      </c>
      <c r="AA509" s="227" t="s">
        <v>3831</v>
      </c>
      <c r="AB509" s="227" t="s">
        <v>2704</v>
      </c>
    </row>
    <row r="510" spans="1:28" x14ac:dyDescent="0.3">
      <c r="A510" s="227">
        <v>206060</v>
      </c>
      <c r="B510" s="227" t="s">
        <v>1129</v>
      </c>
      <c r="C510" s="227" t="s">
        <v>187</v>
      </c>
      <c r="D510" s="227" t="s">
        <v>280</v>
      </c>
      <c r="E510" s="227" t="s">
        <v>382</v>
      </c>
      <c r="F510" s="228">
        <v>31657</v>
      </c>
      <c r="G510" s="227" t="s">
        <v>1130</v>
      </c>
      <c r="H510" s="227" t="s">
        <v>383</v>
      </c>
      <c r="I510" s="227" t="s">
        <v>61</v>
      </c>
      <c r="Q510" s="227">
        <v>2000</v>
      </c>
      <c r="T510" s="229"/>
      <c r="U510" s="227" t="s">
        <v>633</v>
      </c>
      <c r="V510" s="227" t="s">
        <v>633</v>
      </c>
      <c r="W510" s="227" t="s">
        <v>2610</v>
      </c>
    </row>
    <row r="511" spans="1:28" x14ac:dyDescent="0.3">
      <c r="A511" s="227">
        <v>211561</v>
      </c>
      <c r="B511" s="227" t="s">
        <v>1729</v>
      </c>
      <c r="C511" s="227" t="s">
        <v>112</v>
      </c>
      <c r="D511" s="227" t="s">
        <v>1916</v>
      </c>
      <c r="E511" s="227" t="s">
        <v>381</v>
      </c>
      <c r="F511" s="228">
        <v>31684</v>
      </c>
      <c r="G511" s="227" t="s">
        <v>2079</v>
      </c>
      <c r="H511" s="227" t="s">
        <v>383</v>
      </c>
      <c r="I511" s="227" t="s">
        <v>61</v>
      </c>
      <c r="J511" s="227" t="s">
        <v>361</v>
      </c>
      <c r="K511" s="227">
        <v>2005</v>
      </c>
      <c r="L511" s="227" t="s">
        <v>360</v>
      </c>
      <c r="T511" s="229"/>
      <c r="Y511" s="227" t="s">
        <v>3147</v>
      </c>
      <c r="Z511" s="227" t="s">
        <v>3148</v>
      </c>
      <c r="AA511" s="227" t="s">
        <v>3149</v>
      </c>
      <c r="AB511" s="227" t="s">
        <v>3150</v>
      </c>
    </row>
    <row r="512" spans="1:28" x14ac:dyDescent="0.3">
      <c r="A512" s="227">
        <v>214063</v>
      </c>
      <c r="B512" s="227" t="s">
        <v>911</v>
      </c>
      <c r="C512" s="227" t="s">
        <v>106</v>
      </c>
      <c r="D512" s="227" t="s">
        <v>285</v>
      </c>
      <c r="E512" s="227" t="s">
        <v>381</v>
      </c>
      <c r="F512" s="228">
        <v>31856</v>
      </c>
      <c r="G512" s="227" t="s">
        <v>912</v>
      </c>
      <c r="H512" s="227" t="s">
        <v>383</v>
      </c>
      <c r="I512" s="227" t="s">
        <v>61</v>
      </c>
      <c r="T512" s="229"/>
    </row>
    <row r="513" spans="1:28" x14ac:dyDescent="0.3">
      <c r="A513" s="227">
        <v>212191</v>
      </c>
      <c r="B513" s="227" t="s">
        <v>1407</v>
      </c>
      <c r="C513" s="227" t="s">
        <v>68</v>
      </c>
      <c r="D513" s="227" t="s">
        <v>300</v>
      </c>
      <c r="E513" s="227" t="s">
        <v>382</v>
      </c>
      <c r="F513" s="228">
        <v>31938</v>
      </c>
      <c r="G513" s="227" t="s">
        <v>549</v>
      </c>
      <c r="H513" s="227" t="s">
        <v>383</v>
      </c>
      <c r="I513" s="227" t="s">
        <v>61</v>
      </c>
      <c r="J513" s="227" t="s">
        <v>384</v>
      </c>
      <c r="K513" s="227">
        <v>2004</v>
      </c>
      <c r="L513" s="227" t="s">
        <v>372</v>
      </c>
      <c r="T513" s="229"/>
      <c r="Y513" s="227" t="s">
        <v>3342</v>
      </c>
      <c r="Z513" s="227" t="s">
        <v>3320</v>
      </c>
      <c r="AA513" s="227" t="s">
        <v>2700</v>
      </c>
      <c r="AB513" s="227" t="s">
        <v>3343</v>
      </c>
    </row>
    <row r="514" spans="1:28" x14ac:dyDescent="0.3">
      <c r="A514" s="227">
        <v>214095</v>
      </c>
      <c r="B514" s="227" t="s">
        <v>1718</v>
      </c>
      <c r="C514" s="227" t="s">
        <v>68</v>
      </c>
      <c r="D514" s="227" t="s">
        <v>2439</v>
      </c>
      <c r="E514" s="227" t="s">
        <v>382</v>
      </c>
      <c r="F514" s="228">
        <v>31971</v>
      </c>
      <c r="G514" s="227" t="s">
        <v>758</v>
      </c>
      <c r="H514" s="227" t="s">
        <v>383</v>
      </c>
      <c r="I514" s="227" t="s">
        <v>61</v>
      </c>
      <c r="J514" s="227" t="s">
        <v>384</v>
      </c>
      <c r="K514" s="227">
        <v>2017</v>
      </c>
      <c r="L514" s="227" t="s">
        <v>360</v>
      </c>
      <c r="T514" s="229"/>
      <c r="Y514" s="227" t="s">
        <v>3908</v>
      </c>
      <c r="Z514" s="227" t="s">
        <v>3341</v>
      </c>
      <c r="AA514" s="227" t="s">
        <v>3137</v>
      </c>
      <c r="AB514" s="227" t="s">
        <v>3909</v>
      </c>
    </row>
    <row r="515" spans="1:28" x14ac:dyDescent="0.3">
      <c r="A515" s="227">
        <v>211491</v>
      </c>
      <c r="B515" s="227" t="s">
        <v>1037</v>
      </c>
      <c r="C515" s="227" t="s">
        <v>117</v>
      </c>
      <c r="D515" s="227" t="s">
        <v>481</v>
      </c>
      <c r="E515" s="227" t="s">
        <v>382</v>
      </c>
      <c r="F515" s="228">
        <v>31990</v>
      </c>
      <c r="G515" s="227" t="s">
        <v>796</v>
      </c>
      <c r="H515" s="227" t="s">
        <v>383</v>
      </c>
      <c r="I515" s="227" t="s">
        <v>61</v>
      </c>
      <c r="J515" s="227" t="s">
        <v>384</v>
      </c>
      <c r="K515" s="227">
        <v>2012</v>
      </c>
      <c r="L515" s="227" t="s">
        <v>376</v>
      </c>
      <c r="T515" s="229"/>
      <c r="Y515" s="227" t="s">
        <v>3122</v>
      </c>
      <c r="Z515" s="227" t="s">
        <v>2996</v>
      </c>
      <c r="AA515" s="227" t="s">
        <v>3123</v>
      </c>
      <c r="AB515" s="227" t="s">
        <v>3124</v>
      </c>
    </row>
    <row r="516" spans="1:28" x14ac:dyDescent="0.3">
      <c r="A516" s="227">
        <v>204048</v>
      </c>
      <c r="B516" s="227" t="s">
        <v>1621</v>
      </c>
      <c r="C516" s="227" t="s">
        <v>439</v>
      </c>
      <c r="D516" s="227" t="s">
        <v>1922</v>
      </c>
      <c r="E516" s="227" t="s">
        <v>382</v>
      </c>
      <c r="F516" s="228">
        <v>31995</v>
      </c>
      <c r="G516" s="227" t="s">
        <v>828</v>
      </c>
      <c r="H516" s="227" t="s">
        <v>383</v>
      </c>
      <c r="I516" s="227" t="s">
        <v>61</v>
      </c>
      <c r="J516" s="227" t="s">
        <v>384</v>
      </c>
      <c r="K516" s="227">
        <v>2005</v>
      </c>
      <c r="L516" s="227" t="s">
        <v>362</v>
      </c>
      <c r="T516" s="229"/>
      <c r="Y516" s="227" t="s">
        <v>2714</v>
      </c>
      <c r="Z516" s="227" t="s">
        <v>2715</v>
      </c>
      <c r="AA516" s="227" t="s">
        <v>2716</v>
      </c>
      <c r="AB516" s="227" t="s">
        <v>2717</v>
      </c>
    </row>
    <row r="517" spans="1:28" x14ac:dyDescent="0.3">
      <c r="A517" s="227">
        <v>212988</v>
      </c>
      <c r="B517" s="227" t="s">
        <v>1668</v>
      </c>
      <c r="C517" s="227" t="s">
        <v>95</v>
      </c>
      <c r="D517" s="227" t="s">
        <v>2289</v>
      </c>
      <c r="E517" s="227" t="s">
        <v>382</v>
      </c>
      <c r="F517" s="228">
        <v>32021</v>
      </c>
      <c r="G517" s="227" t="s">
        <v>2290</v>
      </c>
      <c r="H517" s="227" t="s">
        <v>383</v>
      </c>
      <c r="I517" s="227" t="s">
        <v>61</v>
      </c>
      <c r="J517" s="227" t="s">
        <v>384</v>
      </c>
      <c r="K517" s="227">
        <v>2013</v>
      </c>
      <c r="L517" s="227" t="s">
        <v>360</v>
      </c>
      <c r="T517" s="229"/>
      <c r="Y517" s="227" t="s">
        <v>3591</v>
      </c>
      <c r="Z517" s="227" t="s">
        <v>2649</v>
      </c>
      <c r="AA517" s="227" t="s">
        <v>3032</v>
      </c>
      <c r="AB517" s="227" t="s">
        <v>3592</v>
      </c>
    </row>
    <row r="518" spans="1:28" x14ac:dyDescent="0.3">
      <c r="A518" s="227">
        <v>213577</v>
      </c>
      <c r="B518" s="227" t="s">
        <v>1451</v>
      </c>
      <c r="C518" s="227" t="s">
        <v>81</v>
      </c>
      <c r="D518" s="227" t="s">
        <v>1945</v>
      </c>
      <c r="E518" s="227" t="s">
        <v>382</v>
      </c>
      <c r="F518" s="228">
        <v>32056</v>
      </c>
      <c r="G518" s="227" t="s">
        <v>2386</v>
      </c>
      <c r="H518" s="227" t="s">
        <v>383</v>
      </c>
      <c r="I518" s="227" t="s">
        <v>61</v>
      </c>
      <c r="J518" s="227" t="s">
        <v>384</v>
      </c>
      <c r="K518" s="227">
        <v>2017</v>
      </c>
      <c r="L518" s="227" t="s">
        <v>377</v>
      </c>
      <c r="T518" s="229"/>
      <c r="Y518" s="227" t="s">
        <v>3781</v>
      </c>
      <c r="Z518" s="227" t="s">
        <v>3250</v>
      </c>
      <c r="AA518" s="227" t="s">
        <v>2997</v>
      </c>
      <c r="AB518" s="227" t="s">
        <v>2744</v>
      </c>
    </row>
    <row r="519" spans="1:28" x14ac:dyDescent="0.3">
      <c r="A519" s="227">
        <v>204328</v>
      </c>
      <c r="B519" s="227" t="s">
        <v>1082</v>
      </c>
      <c r="C519" s="227" t="s">
        <v>158</v>
      </c>
      <c r="D519" s="227" t="s">
        <v>333</v>
      </c>
      <c r="E519" s="227" t="s">
        <v>382</v>
      </c>
      <c r="F519" s="228">
        <v>32068</v>
      </c>
      <c r="G519" s="227" t="s">
        <v>550</v>
      </c>
      <c r="H519" s="227" t="s">
        <v>383</v>
      </c>
      <c r="I519" s="227" t="s">
        <v>61</v>
      </c>
      <c r="J519" s="227" t="s">
        <v>384</v>
      </c>
      <c r="K519" s="227">
        <v>2005</v>
      </c>
      <c r="L519" s="227" t="s">
        <v>369</v>
      </c>
      <c r="T519" s="229"/>
      <c r="Y519" s="227" t="s">
        <v>2727</v>
      </c>
      <c r="Z519" s="227" t="s">
        <v>2728</v>
      </c>
      <c r="AA519" s="227" t="s">
        <v>2729</v>
      </c>
      <c r="AB519" s="227" t="s">
        <v>2730</v>
      </c>
    </row>
    <row r="520" spans="1:28" x14ac:dyDescent="0.3">
      <c r="A520" s="227">
        <v>211979</v>
      </c>
      <c r="B520" s="227" t="s">
        <v>1456</v>
      </c>
      <c r="C520" s="227" t="s">
        <v>110</v>
      </c>
      <c r="D520" s="227" t="s">
        <v>286</v>
      </c>
      <c r="E520" s="227" t="s">
        <v>381</v>
      </c>
      <c r="F520" s="228">
        <v>32121</v>
      </c>
      <c r="G520" s="227" t="s">
        <v>657</v>
      </c>
      <c r="H520" s="227" t="s">
        <v>383</v>
      </c>
      <c r="I520" s="227" t="s">
        <v>61</v>
      </c>
      <c r="J520" s="227" t="s">
        <v>384</v>
      </c>
      <c r="K520" s="227">
        <v>2011</v>
      </c>
      <c r="L520" s="227" t="s">
        <v>360</v>
      </c>
      <c r="T520" s="229"/>
      <c r="Y520" s="227" t="s">
        <v>3270</v>
      </c>
      <c r="Z520" s="227" t="s">
        <v>3271</v>
      </c>
      <c r="AA520" s="227" t="s">
        <v>3272</v>
      </c>
      <c r="AB520" s="227" t="s">
        <v>3273</v>
      </c>
    </row>
    <row r="521" spans="1:28" x14ac:dyDescent="0.3">
      <c r="A521" s="227">
        <v>211095</v>
      </c>
      <c r="B521" s="227" t="s">
        <v>1429</v>
      </c>
      <c r="C521" s="227" t="s">
        <v>62</v>
      </c>
      <c r="D521" s="227" t="s">
        <v>1430</v>
      </c>
      <c r="E521" s="227" t="s">
        <v>382</v>
      </c>
      <c r="F521" s="228">
        <v>32148</v>
      </c>
      <c r="G521" s="227" t="s">
        <v>2029</v>
      </c>
      <c r="H521" s="227" t="s">
        <v>383</v>
      </c>
      <c r="I521" s="227" t="s">
        <v>61</v>
      </c>
      <c r="T521" s="229"/>
    </row>
    <row r="522" spans="1:28" x14ac:dyDescent="0.3">
      <c r="A522" s="227">
        <v>209303</v>
      </c>
      <c r="B522" s="227" t="s">
        <v>1966</v>
      </c>
      <c r="C522" s="227" t="s">
        <v>426</v>
      </c>
      <c r="D522" s="227" t="s">
        <v>1967</v>
      </c>
      <c r="E522" s="227" t="s">
        <v>382</v>
      </c>
      <c r="F522" s="228">
        <v>32168</v>
      </c>
      <c r="G522" s="227" t="s">
        <v>816</v>
      </c>
      <c r="H522" s="227" t="s">
        <v>383</v>
      </c>
      <c r="I522" s="227" t="s">
        <v>61</v>
      </c>
      <c r="T522" s="229"/>
    </row>
    <row r="523" spans="1:28" x14ac:dyDescent="0.3">
      <c r="A523" s="227">
        <v>215393</v>
      </c>
      <c r="B523" s="227" t="s">
        <v>914</v>
      </c>
      <c r="C523" s="227" t="s">
        <v>171</v>
      </c>
      <c r="D523" s="227" t="s">
        <v>2591</v>
      </c>
      <c r="E523" s="227" t="s">
        <v>382</v>
      </c>
      <c r="F523" s="228">
        <v>32194</v>
      </c>
      <c r="G523" s="227" t="s">
        <v>757</v>
      </c>
      <c r="H523" s="227" t="s">
        <v>383</v>
      </c>
      <c r="I523" s="227" t="s">
        <v>61</v>
      </c>
      <c r="J523" s="227" t="s">
        <v>384</v>
      </c>
      <c r="K523" s="227">
        <v>2006</v>
      </c>
      <c r="L523" s="227" t="s">
        <v>360</v>
      </c>
      <c r="T523" s="229"/>
      <c r="Y523" s="227" t="s">
        <v>4201</v>
      </c>
      <c r="Z523" s="227" t="s">
        <v>3100</v>
      </c>
      <c r="AA523" s="227" t="s">
        <v>3819</v>
      </c>
      <c r="AB523" s="227" t="s">
        <v>2630</v>
      </c>
    </row>
    <row r="524" spans="1:28" x14ac:dyDescent="0.3">
      <c r="A524" s="227">
        <v>213297</v>
      </c>
      <c r="B524" s="227" t="s">
        <v>2344</v>
      </c>
      <c r="C524" s="227" t="s">
        <v>866</v>
      </c>
      <c r="D524" s="227" t="s">
        <v>2345</v>
      </c>
      <c r="E524" s="227" t="s">
        <v>381</v>
      </c>
      <c r="F524" s="228">
        <v>32229</v>
      </c>
      <c r="G524" s="227" t="s">
        <v>2346</v>
      </c>
      <c r="H524" s="227" t="s">
        <v>383</v>
      </c>
      <c r="I524" s="227" t="s">
        <v>61</v>
      </c>
      <c r="J524" s="227" t="s">
        <v>384</v>
      </c>
      <c r="K524" s="227">
        <v>2005</v>
      </c>
      <c r="L524" s="227" t="s">
        <v>362</v>
      </c>
      <c r="T524" s="229"/>
      <c r="Y524" s="227" t="s">
        <v>2623</v>
      </c>
      <c r="Z524" s="227" t="s">
        <v>2624</v>
      </c>
      <c r="AA524" s="227" t="s">
        <v>2625</v>
      </c>
      <c r="AB524" s="227" t="s">
        <v>2626</v>
      </c>
    </row>
    <row r="525" spans="1:28" x14ac:dyDescent="0.3">
      <c r="A525" s="227">
        <v>214725</v>
      </c>
      <c r="B525" s="227" t="s">
        <v>1049</v>
      </c>
      <c r="C525" s="227" t="s">
        <v>106</v>
      </c>
      <c r="D525" s="227" t="s">
        <v>1879</v>
      </c>
      <c r="E525" s="227" t="s">
        <v>382</v>
      </c>
      <c r="F525" s="228">
        <v>32242</v>
      </c>
      <c r="G525" s="227" t="s">
        <v>757</v>
      </c>
      <c r="H525" s="227" t="s">
        <v>383</v>
      </c>
      <c r="I525" s="227" t="s">
        <v>61</v>
      </c>
      <c r="J525" s="227" t="s">
        <v>384</v>
      </c>
      <c r="K525" s="227">
        <v>2006</v>
      </c>
      <c r="L525" s="227" t="s">
        <v>360</v>
      </c>
      <c r="T525" s="229"/>
      <c r="Y525" s="227" t="s">
        <v>4039</v>
      </c>
      <c r="Z525" s="227" t="s">
        <v>2739</v>
      </c>
      <c r="AA525" s="227" t="s">
        <v>3943</v>
      </c>
      <c r="AB525" s="227" t="s">
        <v>2671</v>
      </c>
    </row>
    <row r="526" spans="1:28" x14ac:dyDescent="0.3">
      <c r="A526" s="227">
        <v>213506</v>
      </c>
      <c r="B526" s="227" t="s">
        <v>1424</v>
      </c>
      <c r="C526" s="227" t="s">
        <v>1425</v>
      </c>
      <c r="D526" s="227" t="s">
        <v>2371</v>
      </c>
      <c r="E526" s="227" t="s">
        <v>382</v>
      </c>
      <c r="F526" s="228">
        <v>32292</v>
      </c>
      <c r="G526" s="227" t="s">
        <v>757</v>
      </c>
      <c r="H526" s="227" t="s">
        <v>383</v>
      </c>
      <c r="I526" s="227" t="s">
        <v>61</v>
      </c>
      <c r="J526" s="227" t="s">
        <v>384</v>
      </c>
      <c r="K526" s="227">
        <v>2007</v>
      </c>
      <c r="L526" s="227" t="s">
        <v>360</v>
      </c>
      <c r="T526" s="229"/>
      <c r="Y526" s="227" t="s">
        <v>3749</v>
      </c>
      <c r="Z526" s="227" t="s">
        <v>3750</v>
      </c>
      <c r="AA526" s="227" t="s">
        <v>3751</v>
      </c>
      <c r="AB526" s="227" t="s">
        <v>2630</v>
      </c>
    </row>
    <row r="527" spans="1:28" x14ac:dyDescent="0.3">
      <c r="A527" s="227">
        <v>211903</v>
      </c>
      <c r="B527" s="227" t="s">
        <v>1420</v>
      </c>
      <c r="C527" s="227" t="s">
        <v>117</v>
      </c>
      <c r="D527" s="227" t="s">
        <v>2129</v>
      </c>
      <c r="E527" s="227" t="s">
        <v>381</v>
      </c>
      <c r="F527" s="228">
        <v>32309</v>
      </c>
      <c r="G527" s="227" t="s">
        <v>775</v>
      </c>
      <c r="H527" s="227" t="s">
        <v>383</v>
      </c>
      <c r="I527" s="227" t="s">
        <v>61</v>
      </c>
      <c r="J527" s="227" t="s">
        <v>361</v>
      </c>
      <c r="K527" s="227">
        <v>2006</v>
      </c>
      <c r="L527" s="227" t="s">
        <v>368</v>
      </c>
      <c r="T527" s="229"/>
      <c r="Y527" s="227" t="s">
        <v>3245</v>
      </c>
      <c r="Z527" s="227" t="s">
        <v>2996</v>
      </c>
      <c r="AA527" s="227" t="s">
        <v>3246</v>
      </c>
      <c r="AB527" s="227" t="s">
        <v>2622</v>
      </c>
    </row>
    <row r="528" spans="1:28" x14ac:dyDescent="0.3">
      <c r="A528" s="227">
        <v>213355</v>
      </c>
      <c r="B528" s="227" t="s">
        <v>922</v>
      </c>
      <c r="C528" s="227" t="s">
        <v>923</v>
      </c>
      <c r="D528" s="227" t="s">
        <v>2355</v>
      </c>
      <c r="E528" s="227" t="s">
        <v>382</v>
      </c>
      <c r="F528" s="228">
        <v>32325</v>
      </c>
      <c r="G528" s="227" t="s">
        <v>757</v>
      </c>
      <c r="H528" s="227" t="s">
        <v>383</v>
      </c>
      <c r="I528" s="227" t="s">
        <v>61</v>
      </c>
      <c r="T528" s="229"/>
    </row>
    <row r="529" spans="1:28" x14ac:dyDescent="0.3">
      <c r="A529" s="227">
        <v>212864</v>
      </c>
      <c r="B529" s="227" t="s">
        <v>1734</v>
      </c>
      <c r="C529" s="227" t="s">
        <v>446</v>
      </c>
      <c r="D529" s="227" t="s">
        <v>2272</v>
      </c>
      <c r="E529" s="227" t="s">
        <v>381</v>
      </c>
      <c r="F529" s="228">
        <v>32339</v>
      </c>
      <c r="G529" s="227" t="s">
        <v>757</v>
      </c>
      <c r="H529" s="227" t="s">
        <v>383</v>
      </c>
      <c r="I529" s="227" t="s">
        <v>61</v>
      </c>
      <c r="J529" s="227" t="s">
        <v>384</v>
      </c>
      <c r="K529" s="227">
        <v>2007</v>
      </c>
      <c r="L529" s="227" t="s">
        <v>360</v>
      </c>
      <c r="T529" s="229"/>
      <c r="Y529" s="227" t="s">
        <v>3543</v>
      </c>
      <c r="Z529" s="227" t="s">
        <v>3544</v>
      </c>
      <c r="AA529" s="227" t="s">
        <v>3545</v>
      </c>
      <c r="AB529" s="227" t="s">
        <v>2671</v>
      </c>
    </row>
    <row r="530" spans="1:28" x14ac:dyDescent="0.3">
      <c r="A530" s="227">
        <v>212036</v>
      </c>
      <c r="B530" s="227" t="s">
        <v>1624</v>
      </c>
      <c r="C530" s="227" t="s">
        <v>68</v>
      </c>
      <c r="D530" s="227" t="s">
        <v>1625</v>
      </c>
      <c r="E530" s="227" t="s">
        <v>382</v>
      </c>
      <c r="F530" s="228">
        <v>32375</v>
      </c>
      <c r="G530" s="227" t="s">
        <v>1626</v>
      </c>
      <c r="H530" s="227" t="s">
        <v>383</v>
      </c>
      <c r="I530" s="227" t="s">
        <v>61</v>
      </c>
      <c r="J530" s="227" t="s">
        <v>361</v>
      </c>
      <c r="K530" s="227">
        <v>2007</v>
      </c>
      <c r="L530" s="227" t="s">
        <v>369</v>
      </c>
      <c r="T530" s="229"/>
      <c r="Y530" s="227" t="s">
        <v>3303</v>
      </c>
      <c r="Z530" s="227" t="s">
        <v>2829</v>
      </c>
      <c r="AA530" s="227" t="s">
        <v>3304</v>
      </c>
      <c r="AB530" s="227" t="s">
        <v>3305</v>
      </c>
    </row>
    <row r="531" spans="1:28" x14ac:dyDescent="0.3">
      <c r="A531" s="227">
        <v>214854</v>
      </c>
      <c r="B531" s="227" t="s">
        <v>1056</v>
      </c>
      <c r="C531" s="227" t="s">
        <v>160</v>
      </c>
      <c r="D531" s="227" t="s">
        <v>1057</v>
      </c>
      <c r="E531" s="227" t="s">
        <v>382</v>
      </c>
      <c r="F531" s="228">
        <v>32377</v>
      </c>
      <c r="G531" s="227" t="s">
        <v>661</v>
      </c>
      <c r="H531" s="227" t="s">
        <v>383</v>
      </c>
      <c r="I531" s="227" t="s">
        <v>61</v>
      </c>
      <c r="J531" s="227" t="s">
        <v>384</v>
      </c>
      <c r="K531" s="227">
        <v>2017</v>
      </c>
      <c r="L531" s="227" t="s">
        <v>370</v>
      </c>
      <c r="T531" s="229"/>
      <c r="Y531" s="227" t="s">
        <v>4074</v>
      </c>
      <c r="Z531" s="227" t="s">
        <v>4075</v>
      </c>
      <c r="AA531" s="227" t="s">
        <v>4076</v>
      </c>
      <c r="AB531" s="227" t="s">
        <v>4077</v>
      </c>
    </row>
    <row r="532" spans="1:28" x14ac:dyDescent="0.3">
      <c r="A532" s="227">
        <v>213012</v>
      </c>
      <c r="B532" s="227" t="s">
        <v>1418</v>
      </c>
      <c r="C532" s="227" t="s">
        <v>90</v>
      </c>
      <c r="D532" s="227" t="s">
        <v>2292</v>
      </c>
      <c r="E532" s="227" t="s">
        <v>382</v>
      </c>
      <c r="F532" s="228">
        <v>32419</v>
      </c>
      <c r="G532" s="227" t="s">
        <v>757</v>
      </c>
      <c r="H532" s="227" t="s">
        <v>383</v>
      </c>
      <c r="I532" s="227" t="s">
        <v>61</v>
      </c>
      <c r="J532" s="227" t="s">
        <v>384</v>
      </c>
      <c r="K532" s="227">
        <v>2006</v>
      </c>
      <c r="L532" s="227" t="s">
        <v>360</v>
      </c>
      <c r="T532" s="229"/>
      <c r="Y532" s="227" t="s">
        <v>3602</v>
      </c>
      <c r="Z532" s="227" t="s">
        <v>3603</v>
      </c>
      <c r="AA532" s="227" t="s">
        <v>3604</v>
      </c>
      <c r="AB532" s="227" t="s">
        <v>2622</v>
      </c>
    </row>
    <row r="533" spans="1:28" x14ac:dyDescent="0.3">
      <c r="A533" s="227">
        <v>214943</v>
      </c>
      <c r="B533" s="227" t="s">
        <v>1034</v>
      </c>
      <c r="C533" s="227" t="s">
        <v>663</v>
      </c>
      <c r="D533" s="227" t="s">
        <v>2544</v>
      </c>
      <c r="E533" s="227" t="s">
        <v>382</v>
      </c>
      <c r="F533" s="228">
        <v>32458</v>
      </c>
      <c r="G533" s="227" t="s">
        <v>2523</v>
      </c>
      <c r="H533" s="227" t="s">
        <v>388</v>
      </c>
      <c r="I533" s="227" t="s">
        <v>61</v>
      </c>
      <c r="T533" s="229"/>
    </row>
    <row r="534" spans="1:28" x14ac:dyDescent="0.3">
      <c r="A534" s="227">
        <v>211383</v>
      </c>
      <c r="B534" s="227" t="s">
        <v>1422</v>
      </c>
      <c r="C534" s="227" t="s">
        <v>79</v>
      </c>
      <c r="D534" s="227" t="s">
        <v>270</v>
      </c>
      <c r="E534" s="227" t="s">
        <v>382</v>
      </c>
      <c r="F534" s="228">
        <v>32488</v>
      </c>
      <c r="G534" s="227" t="s">
        <v>661</v>
      </c>
      <c r="H534" s="227" t="s">
        <v>383</v>
      </c>
      <c r="I534" s="227" t="s">
        <v>61</v>
      </c>
      <c r="Q534" s="227">
        <v>2000</v>
      </c>
      <c r="T534" s="229"/>
      <c r="W534" s="227" t="s">
        <v>2610</v>
      </c>
    </row>
    <row r="535" spans="1:28" x14ac:dyDescent="0.3">
      <c r="A535" s="227">
        <v>213588</v>
      </c>
      <c r="B535" s="227" t="s">
        <v>1432</v>
      </c>
      <c r="C535" s="227" t="s">
        <v>107</v>
      </c>
      <c r="D535" s="227" t="s">
        <v>2387</v>
      </c>
      <c r="E535" s="227" t="s">
        <v>382</v>
      </c>
      <c r="F535" s="228">
        <v>32509</v>
      </c>
      <c r="G535" s="227" t="s">
        <v>757</v>
      </c>
      <c r="H535" s="227" t="s">
        <v>383</v>
      </c>
      <c r="I535" s="227" t="s">
        <v>61</v>
      </c>
      <c r="J535" s="227" t="s">
        <v>384</v>
      </c>
      <c r="K535" s="227">
        <v>2008</v>
      </c>
      <c r="L535" s="227" t="s">
        <v>375</v>
      </c>
      <c r="T535" s="229"/>
      <c r="Y535" s="227" t="s">
        <v>3782</v>
      </c>
      <c r="Z535" s="227" t="s">
        <v>3783</v>
      </c>
      <c r="AA535" s="227" t="s">
        <v>3784</v>
      </c>
      <c r="AB535" s="227" t="s">
        <v>2622</v>
      </c>
    </row>
    <row r="536" spans="1:28" x14ac:dyDescent="0.3">
      <c r="A536" s="227">
        <v>213242</v>
      </c>
      <c r="B536" s="227" t="s">
        <v>1599</v>
      </c>
      <c r="C536" s="227" t="s">
        <v>414</v>
      </c>
      <c r="D536" s="227" t="s">
        <v>501</v>
      </c>
      <c r="E536" s="227" t="s">
        <v>382</v>
      </c>
      <c r="F536" s="228">
        <v>32536</v>
      </c>
      <c r="G536" s="227" t="s">
        <v>360</v>
      </c>
      <c r="H536" s="227" t="s">
        <v>383</v>
      </c>
      <c r="I536" s="227" t="s">
        <v>61</v>
      </c>
      <c r="J536" s="227" t="s">
        <v>384</v>
      </c>
      <c r="K536" s="227">
        <v>2006</v>
      </c>
      <c r="L536" s="227" t="s">
        <v>360</v>
      </c>
      <c r="T536" s="229"/>
      <c r="Y536" s="227" t="s">
        <v>3673</v>
      </c>
      <c r="Z536" s="227" t="s">
        <v>3674</v>
      </c>
      <c r="AA536" s="227" t="s">
        <v>3675</v>
      </c>
      <c r="AB536" s="227" t="s">
        <v>2630</v>
      </c>
    </row>
    <row r="537" spans="1:28" x14ac:dyDescent="0.3">
      <c r="A537" s="227">
        <v>214891</v>
      </c>
      <c r="B537" s="227" t="s">
        <v>915</v>
      </c>
      <c r="C537" s="227" t="s">
        <v>119</v>
      </c>
      <c r="D537" s="227" t="s">
        <v>916</v>
      </c>
      <c r="E537" s="227" t="s">
        <v>382</v>
      </c>
      <c r="F537" s="228">
        <v>32538</v>
      </c>
      <c r="G537" s="227" t="s">
        <v>560</v>
      </c>
      <c r="H537" s="227" t="s">
        <v>383</v>
      </c>
      <c r="I537" s="227" t="s">
        <v>61</v>
      </c>
      <c r="J537" s="227" t="s">
        <v>361</v>
      </c>
      <c r="K537" s="227">
        <v>2007</v>
      </c>
      <c r="L537" s="227" t="s">
        <v>362</v>
      </c>
      <c r="T537" s="229"/>
      <c r="Y537" s="227" t="s">
        <v>4091</v>
      </c>
      <c r="Z537" s="227" t="s">
        <v>2759</v>
      </c>
      <c r="AA537" s="227" t="s">
        <v>4092</v>
      </c>
      <c r="AB537" s="227" t="s">
        <v>3931</v>
      </c>
    </row>
    <row r="538" spans="1:28" x14ac:dyDescent="0.3">
      <c r="A538" s="227">
        <v>212738</v>
      </c>
      <c r="B538" s="227" t="s">
        <v>1532</v>
      </c>
      <c r="C538" s="227" t="s">
        <v>95</v>
      </c>
      <c r="D538" s="227" t="s">
        <v>2254</v>
      </c>
      <c r="E538" s="227" t="s">
        <v>382</v>
      </c>
      <c r="F538" s="228">
        <v>32553</v>
      </c>
      <c r="G538" s="227" t="s">
        <v>757</v>
      </c>
      <c r="H538" s="227" t="s">
        <v>383</v>
      </c>
      <c r="I538" s="227" t="s">
        <v>61</v>
      </c>
      <c r="J538" s="227" t="s">
        <v>361</v>
      </c>
      <c r="K538" s="227">
        <v>2008</v>
      </c>
      <c r="L538" s="227" t="s">
        <v>360</v>
      </c>
      <c r="T538" s="229"/>
      <c r="Y538" s="227" t="s">
        <v>3495</v>
      </c>
      <c r="Z538" s="227" t="s">
        <v>2649</v>
      </c>
      <c r="AA538" s="227" t="s">
        <v>3496</v>
      </c>
      <c r="AB538" s="227" t="s">
        <v>2704</v>
      </c>
    </row>
    <row r="539" spans="1:28" x14ac:dyDescent="0.3">
      <c r="A539" s="227">
        <v>210717</v>
      </c>
      <c r="B539" s="227" t="s">
        <v>1145</v>
      </c>
      <c r="C539" s="227" t="s">
        <v>83</v>
      </c>
      <c r="D539" s="227" t="s">
        <v>890</v>
      </c>
      <c r="E539" s="227" t="s">
        <v>382</v>
      </c>
      <c r="F539" s="228">
        <v>32568</v>
      </c>
      <c r="G539" s="227" t="s">
        <v>360</v>
      </c>
      <c r="H539" s="227" t="s">
        <v>383</v>
      </c>
      <c r="I539" s="227" t="s">
        <v>61</v>
      </c>
      <c r="Q539" s="227">
        <v>2000</v>
      </c>
      <c r="T539" s="229"/>
      <c r="U539" s="227" t="s">
        <v>633</v>
      </c>
      <c r="V539" s="227" t="s">
        <v>633</v>
      </c>
      <c r="W539" s="227" t="s">
        <v>2610</v>
      </c>
    </row>
    <row r="540" spans="1:28" x14ac:dyDescent="0.3">
      <c r="A540" s="227">
        <v>214834</v>
      </c>
      <c r="B540" s="227" t="s">
        <v>1050</v>
      </c>
      <c r="C540" s="227" t="s">
        <v>581</v>
      </c>
      <c r="D540" s="227" t="s">
        <v>2528</v>
      </c>
      <c r="E540" s="227" t="s">
        <v>382</v>
      </c>
      <c r="F540" s="228">
        <v>32586</v>
      </c>
      <c r="G540" s="227" t="s">
        <v>757</v>
      </c>
      <c r="H540" s="227" t="s">
        <v>383</v>
      </c>
      <c r="I540" s="227" t="s">
        <v>61</v>
      </c>
      <c r="J540" s="227" t="s">
        <v>384</v>
      </c>
      <c r="K540" s="227">
        <v>2007</v>
      </c>
      <c r="L540" s="227" t="s">
        <v>360</v>
      </c>
      <c r="T540" s="229"/>
      <c r="Y540" s="227" t="s">
        <v>4072</v>
      </c>
      <c r="Z540" s="227" t="s">
        <v>4073</v>
      </c>
      <c r="AA540" s="227" t="s">
        <v>3464</v>
      </c>
      <c r="AB540" s="227" t="s">
        <v>2630</v>
      </c>
    </row>
    <row r="541" spans="1:28" x14ac:dyDescent="0.3">
      <c r="A541" s="227">
        <v>212608</v>
      </c>
      <c r="B541" s="227" t="s">
        <v>1426</v>
      </c>
      <c r="C541" s="227" t="s">
        <v>1427</v>
      </c>
      <c r="D541" s="227" t="s">
        <v>2239</v>
      </c>
      <c r="E541" s="227" t="s">
        <v>382</v>
      </c>
      <c r="F541" s="228">
        <v>32602</v>
      </c>
      <c r="G541" s="227" t="s">
        <v>757</v>
      </c>
      <c r="H541" s="227" t="s">
        <v>383</v>
      </c>
      <c r="I541" s="227" t="s">
        <v>61</v>
      </c>
      <c r="J541" s="227" t="s">
        <v>361</v>
      </c>
      <c r="K541" s="227">
        <v>2008</v>
      </c>
      <c r="L541" s="227" t="s">
        <v>360</v>
      </c>
      <c r="T541" s="229"/>
      <c r="Y541" s="227" t="s">
        <v>3462</v>
      </c>
      <c r="Z541" s="227" t="s">
        <v>3463</v>
      </c>
      <c r="AA541" s="227" t="s">
        <v>3464</v>
      </c>
      <c r="AB541" s="227" t="s">
        <v>2622</v>
      </c>
    </row>
    <row r="542" spans="1:28" x14ac:dyDescent="0.3">
      <c r="A542" s="227">
        <v>215335</v>
      </c>
      <c r="B542" s="227" t="s">
        <v>999</v>
      </c>
      <c r="C542" s="227" t="s">
        <v>343</v>
      </c>
      <c r="D542" s="227" t="s">
        <v>2585</v>
      </c>
      <c r="E542" s="227" t="s">
        <v>381</v>
      </c>
      <c r="F542" s="228">
        <v>32660</v>
      </c>
      <c r="G542" s="227" t="s">
        <v>2586</v>
      </c>
      <c r="H542" s="227" t="s">
        <v>383</v>
      </c>
      <c r="I542" s="227" t="s">
        <v>61</v>
      </c>
      <c r="T542" s="229"/>
    </row>
    <row r="543" spans="1:28" x14ac:dyDescent="0.3">
      <c r="A543" s="227">
        <v>212600</v>
      </c>
      <c r="B543" s="227" t="s">
        <v>2237</v>
      </c>
      <c r="C543" s="227" t="s">
        <v>924</v>
      </c>
      <c r="D543" s="227" t="s">
        <v>899</v>
      </c>
      <c r="E543" s="227" t="s">
        <v>381</v>
      </c>
      <c r="F543" s="228">
        <v>32669</v>
      </c>
      <c r="G543" s="227" t="s">
        <v>2238</v>
      </c>
      <c r="H543" s="227" t="s">
        <v>383</v>
      </c>
      <c r="I543" s="227" t="s">
        <v>61</v>
      </c>
      <c r="T543" s="229"/>
    </row>
    <row r="544" spans="1:28" x14ac:dyDescent="0.3">
      <c r="A544" s="227">
        <v>209515</v>
      </c>
      <c r="B544" s="227" t="s">
        <v>1401</v>
      </c>
      <c r="C544" s="227" t="s">
        <v>100</v>
      </c>
      <c r="D544" s="227" t="s">
        <v>245</v>
      </c>
      <c r="E544" s="227" t="s">
        <v>382</v>
      </c>
      <c r="F544" s="228">
        <v>32687</v>
      </c>
      <c r="G544" s="227" t="s">
        <v>360</v>
      </c>
      <c r="H544" s="227" t="s">
        <v>383</v>
      </c>
      <c r="I544" s="227" t="s">
        <v>61</v>
      </c>
      <c r="Q544" s="227">
        <v>2000</v>
      </c>
      <c r="T544" s="229"/>
      <c r="W544" s="227" t="s">
        <v>2610</v>
      </c>
    </row>
    <row r="545" spans="1:28" x14ac:dyDescent="0.3">
      <c r="A545" s="227">
        <v>213678</v>
      </c>
      <c r="B545" s="227" t="s">
        <v>1585</v>
      </c>
      <c r="C545" s="227" t="s">
        <v>2329</v>
      </c>
      <c r="D545" s="227" t="s">
        <v>2393</v>
      </c>
      <c r="E545" s="227" t="s">
        <v>382</v>
      </c>
      <c r="F545" s="228">
        <v>32708</v>
      </c>
      <c r="G545" s="227" t="s">
        <v>780</v>
      </c>
      <c r="H545" s="227" t="s">
        <v>383</v>
      </c>
      <c r="I545" s="227" t="s">
        <v>61</v>
      </c>
      <c r="T545" s="229"/>
    </row>
    <row r="546" spans="1:28" x14ac:dyDescent="0.3">
      <c r="A546" s="227">
        <v>213642</v>
      </c>
      <c r="B546" s="227" t="s">
        <v>1656</v>
      </c>
      <c r="C546" s="227" t="s">
        <v>156</v>
      </c>
      <c r="D546" s="227" t="s">
        <v>2391</v>
      </c>
      <c r="E546" s="227" t="s">
        <v>382</v>
      </c>
      <c r="F546" s="228">
        <v>32750</v>
      </c>
      <c r="G546" s="227" t="s">
        <v>757</v>
      </c>
      <c r="H546" s="227" t="s">
        <v>383</v>
      </c>
      <c r="I546" s="227" t="s">
        <v>61</v>
      </c>
      <c r="J546" s="227" t="s">
        <v>384</v>
      </c>
      <c r="K546" s="227">
        <v>2009</v>
      </c>
      <c r="L546" s="227" t="s">
        <v>376</v>
      </c>
      <c r="T546" s="229"/>
      <c r="Y546" s="227" t="s">
        <v>3795</v>
      </c>
      <c r="Z546" s="227" t="s">
        <v>3061</v>
      </c>
      <c r="AA546" s="227" t="s">
        <v>3796</v>
      </c>
      <c r="AB546" s="227" t="s">
        <v>2662</v>
      </c>
    </row>
    <row r="547" spans="1:28" x14ac:dyDescent="0.3">
      <c r="A547" s="227">
        <v>212712</v>
      </c>
      <c r="B547" s="227" t="s">
        <v>1324</v>
      </c>
      <c r="C547" s="227" t="s">
        <v>183</v>
      </c>
      <c r="D547" s="227" t="s">
        <v>321</v>
      </c>
      <c r="E547" s="227" t="s">
        <v>382</v>
      </c>
      <c r="F547" s="228">
        <v>32750</v>
      </c>
      <c r="G547" s="227" t="s">
        <v>360</v>
      </c>
      <c r="H547" s="227" t="s">
        <v>383</v>
      </c>
      <c r="I547" s="227" t="s">
        <v>61</v>
      </c>
      <c r="Q547" s="227">
        <v>2000</v>
      </c>
      <c r="T547" s="229"/>
      <c r="V547" s="227" t="s">
        <v>633</v>
      </c>
      <c r="W547" s="227" t="s">
        <v>2610</v>
      </c>
    </row>
    <row r="548" spans="1:28" x14ac:dyDescent="0.3">
      <c r="A548" s="227">
        <v>213611</v>
      </c>
      <c r="B548" s="227" t="s">
        <v>1441</v>
      </c>
      <c r="C548" s="227" t="s">
        <v>884</v>
      </c>
      <c r="D548" s="227" t="s">
        <v>2389</v>
      </c>
      <c r="E548" s="227" t="s">
        <v>381</v>
      </c>
      <c r="F548" s="228">
        <v>32753</v>
      </c>
      <c r="G548" s="227" t="s">
        <v>759</v>
      </c>
      <c r="H548" s="227" t="s">
        <v>383</v>
      </c>
      <c r="I548" s="227" t="s">
        <v>61</v>
      </c>
      <c r="J548" s="227" t="s">
        <v>384</v>
      </c>
      <c r="K548" s="227">
        <v>2008</v>
      </c>
      <c r="L548" s="227" t="s">
        <v>570</v>
      </c>
      <c r="T548" s="229"/>
      <c r="Y548" s="227" t="s">
        <v>3790</v>
      </c>
      <c r="Z548" s="227" t="s">
        <v>3791</v>
      </c>
      <c r="AA548" s="227" t="s">
        <v>3792</v>
      </c>
      <c r="AB548" s="227" t="s">
        <v>3792</v>
      </c>
    </row>
    <row r="549" spans="1:28" x14ac:dyDescent="0.3">
      <c r="A549" s="227">
        <v>211622</v>
      </c>
      <c r="B549" s="227" t="s">
        <v>1725</v>
      </c>
      <c r="C549" s="227" t="s">
        <v>64</v>
      </c>
      <c r="D549" s="227" t="s">
        <v>2092</v>
      </c>
      <c r="E549" s="227" t="s">
        <v>381</v>
      </c>
      <c r="F549" s="228">
        <v>32760</v>
      </c>
      <c r="G549" s="227" t="s">
        <v>815</v>
      </c>
      <c r="H549" s="227" t="s">
        <v>383</v>
      </c>
      <c r="I549" s="227" t="s">
        <v>61</v>
      </c>
      <c r="T549" s="229"/>
    </row>
    <row r="550" spans="1:28" x14ac:dyDescent="0.3">
      <c r="A550" s="227">
        <v>214880</v>
      </c>
      <c r="B550" s="227" t="s">
        <v>1024</v>
      </c>
      <c r="C550" s="227" t="s">
        <v>68</v>
      </c>
      <c r="D550" s="227" t="s">
        <v>2536</v>
      </c>
      <c r="E550" s="227" t="s">
        <v>382</v>
      </c>
      <c r="F550" s="228">
        <v>32774</v>
      </c>
      <c r="G550" s="227" t="s">
        <v>2509</v>
      </c>
      <c r="H550" s="227" t="s">
        <v>383</v>
      </c>
      <c r="I550" s="227" t="s">
        <v>61</v>
      </c>
      <c r="J550" s="227" t="s">
        <v>361</v>
      </c>
      <c r="K550" s="227">
        <v>2007</v>
      </c>
      <c r="L550" s="227" t="s">
        <v>362</v>
      </c>
      <c r="T550" s="229"/>
      <c r="Y550" s="227" t="s">
        <v>4088</v>
      </c>
      <c r="Z550" s="227" t="s">
        <v>3341</v>
      </c>
      <c r="AA550" s="227" t="s">
        <v>3515</v>
      </c>
      <c r="AB550" s="227" t="s">
        <v>4089</v>
      </c>
    </row>
    <row r="551" spans="1:28" x14ac:dyDescent="0.3">
      <c r="A551" s="227">
        <v>209046</v>
      </c>
      <c r="B551" s="227" t="s">
        <v>1738</v>
      </c>
      <c r="C551" s="227" t="s">
        <v>65</v>
      </c>
      <c r="D551" s="227" t="s">
        <v>1960</v>
      </c>
      <c r="E551" s="227" t="s">
        <v>382</v>
      </c>
      <c r="F551" s="228">
        <v>32874</v>
      </c>
      <c r="G551" s="227" t="s">
        <v>1961</v>
      </c>
      <c r="H551" s="227" t="s">
        <v>383</v>
      </c>
      <c r="I551" s="227" t="s">
        <v>61</v>
      </c>
      <c r="Q551" s="227">
        <v>2000</v>
      </c>
      <c r="T551" s="229"/>
    </row>
    <row r="552" spans="1:28" x14ac:dyDescent="0.3">
      <c r="A552" s="227">
        <v>213502</v>
      </c>
      <c r="B552" s="227" t="s">
        <v>918</v>
      </c>
      <c r="C552" s="227" t="s">
        <v>723</v>
      </c>
      <c r="D552" s="227" t="s">
        <v>2095</v>
      </c>
      <c r="E552" s="227" t="s">
        <v>382</v>
      </c>
      <c r="F552" s="228">
        <v>32874</v>
      </c>
      <c r="G552" s="227" t="s">
        <v>757</v>
      </c>
      <c r="H552" s="227" t="s">
        <v>383</v>
      </c>
      <c r="I552" s="227" t="s">
        <v>61</v>
      </c>
      <c r="J552" s="227" t="s">
        <v>384</v>
      </c>
      <c r="K552" s="227">
        <v>2008</v>
      </c>
      <c r="L552" s="227" t="s">
        <v>360</v>
      </c>
      <c r="T552" s="229"/>
      <c r="Y552" s="227" t="s">
        <v>3745</v>
      </c>
      <c r="Z552" s="227" t="s">
        <v>3746</v>
      </c>
      <c r="AA552" s="227" t="s">
        <v>3747</v>
      </c>
      <c r="AB552" s="227" t="s">
        <v>3748</v>
      </c>
    </row>
    <row r="553" spans="1:28" x14ac:dyDescent="0.3">
      <c r="A553" s="227">
        <v>210203</v>
      </c>
      <c r="B553" s="227" t="s">
        <v>1224</v>
      </c>
      <c r="C553" s="227" t="s">
        <v>91</v>
      </c>
      <c r="D553" s="227" t="s">
        <v>277</v>
      </c>
      <c r="E553" s="227" t="s">
        <v>381</v>
      </c>
      <c r="F553" s="228">
        <v>32874</v>
      </c>
      <c r="G553" s="227" t="s">
        <v>360</v>
      </c>
      <c r="H553" s="227" t="s">
        <v>383</v>
      </c>
      <c r="I553" s="227" t="s">
        <v>61</v>
      </c>
      <c r="Q553" s="227">
        <v>2000</v>
      </c>
      <c r="T553" s="229"/>
      <c r="U553" s="227" t="s">
        <v>633</v>
      </c>
      <c r="V553" s="227" t="s">
        <v>633</v>
      </c>
      <c r="W553" s="227" t="s">
        <v>2610</v>
      </c>
    </row>
    <row r="554" spans="1:28" x14ac:dyDescent="0.3">
      <c r="A554" s="227">
        <v>213468</v>
      </c>
      <c r="B554" s="227" t="s">
        <v>921</v>
      </c>
      <c r="C554" s="227" t="s">
        <v>163</v>
      </c>
      <c r="D554" s="227" t="s">
        <v>300</v>
      </c>
      <c r="E554" s="227" t="s">
        <v>381</v>
      </c>
      <c r="F554" s="228">
        <v>32878</v>
      </c>
      <c r="G554" s="227" t="s">
        <v>549</v>
      </c>
      <c r="H554" s="227" t="s">
        <v>383</v>
      </c>
      <c r="I554" s="227" t="s">
        <v>61</v>
      </c>
      <c r="J554" s="227" t="s">
        <v>361</v>
      </c>
      <c r="K554" s="227">
        <v>2009</v>
      </c>
      <c r="L554" s="227" t="s">
        <v>360</v>
      </c>
      <c r="T554" s="229"/>
      <c r="Y554" s="227" t="s">
        <v>3737</v>
      </c>
      <c r="Z554" s="227" t="s">
        <v>3738</v>
      </c>
      <c r="AA554" s="227" t="s">
        <v>2700</v>
      </c>
      <c r="AB554" s="227" t="s">
        <v>3657</v>
      </c>
    </row>
    <row r="555" spans="1:28" x14ac:dyDescent="0.3">
      <c r="A555" s="227">
        <v>211237</v>
      </c>
      <c r="B555" s="227" t="s">
        <v>1342</v>
      </c>
      <c r="C555" s="227" t="s">
        <v>140</v>
      </c>
      <c r="D555" s="227" t="s">
        <v>311</v>
      </c>
      <c r="E555" s="227" t="s">
        <v>381</v>
      </c>
      <c r="F555" s="228">
        <v>32878</v>
      </c>
      <c r="G555" s="227" t="s">
        <v>367</v>
      </c>
      <c r="H555" s="227" t="s">
        <v>383</v>
      </c>
      <c r="I555" s="227" t="s">
        <v>61</v>
      </c>
      <c r="Q555" s="227">
        <v>2000</v>
      </c>
      <c r="T555" s="229"/>
      <c r="V555" s="227" t="s">
        <v>633</v>
      </c>
      <c r="W555" s="227" t="s">
        <v>2610</v>
      </c>
    </row>
    <row r="556" spans="1:28" x14ac:dyDescent="0.3">
      <c r="A556" s="227">
        <v>214504</v>
      </c>
      <c r="B556" s="227" t="s">
        <v>2486</v>
      </c>
      <c r="C556" s="227" t="s">
        <v>75</v>
      </c>
      <c r="D556" s="227" t="s">
        <v>2487</v>
      </c>
      <c r="E556" s="227" t="s">
        <v>382</v>
      </c>
      <c r="F556" s="228">
        <v>32891</v>
      </c>
      <c r="G556" s="227" t="s">
        <v>2488</v>
      </c>
      <c r="H556" s="227" t="s">
        <v>383</v>
      </c>
      <c r="I556" s="227" t="s">
        <v>61</v>
      </c>
      <c r="J556" s="227" t="s">
        <v>384</v>
      </c>
      <c r="K556" s="227">
        <v>2007</v>
      </c>
      <c r="L556" s="227" t="s">
        <v>360</v>
      </c>
      <c r="T556" s="229"/>
      <c r="Y556" s="227" t="s">
        <v>3990</v>
      </c>
      <c r="Z556" s="227" t="s">
        <v>3576</v>
      </c>
      <c r="AA556" s="227" t="s">
        <v>3004</v>
      </c>
      <c r="AB556" s="227" t="s">
        <v>3991</v>
      </c>
    </row>
    <row r="557" spans="1:28" x14ac:dyDescent="0.3">
      <c r="A557" s="227">
        <v>214442</v>
      </c>
      <c r="B557" s="227" t="s">
        <v>1655</v>
      </c>
      <c r="C557" s="227" t="s">
        <v>65</v>
      </c>
      <c r="D557" s="227" t="s">
        <v>2270</v>
      </c>
      <c r="E557" s="227" t="s">
        <v>382</v>
      </c>
      <c r="F557" s="228">
        <v>32896</v>
      </c>
      <c r="G557" s="227" t="s">
        <v>800</v>
      </c>
      <c r="H557" s="227" t="s">
        <v>383</v>
      </c>
      <c r="I557" s="227" t="s">
        <v>61</v>
      </c>
      <c r="J557" s="227" t="s">
        <v>384</v>
      </c>
      <c r="K557" s="227">
        <v>2007</v>
      </c>
      <c r="L557" s="227" t="s">
        <v>376</v>
      </c>
      <c r="T557" s="229"/>
      <c r="Y557" s="227" t="s">
        <v>3963</v>
      </c>
      <c r="Z557" s="227" t="s">
        <v>2647</v>
      </c>
      <c r="AA557" s="227" t="s">
        <v>2841</v>
      </c>
      <c r="AB557" s="227" t="s">
        <v>3964</v>
      </c>
    </row>
    <row r="558" spans="1:28" x14ac:dyDescent="0.3">
      <c r="A558" s="227">
        <v>214856</v>
      </c>
      <c r="B558" s="227" t="s">
        <v>2531</v>
      </c>
      <c r="C558" s="227" t="s">
        <v>2532</v>
      </c>
      <c r="D558" s="227" t="s">
        <v>301</v>
      </c>
      <c r="E558" s="227" t="s">
        <v>382</v>
      </c>
      <c r="F558" s="228">
        <v>32897</v>
      </c>
      <c r="G558" s="227" t="s">
        <v>360</v>
      </c>
      <c r="H558" s="227" t="s">
        <v>383</v>
      </c>
      <c r="I558" s="227" t="s">
        <v>61</v>
      </c>
      <c r="T558" s="229"/>
    </row>
    <row r="559" spans="1:28" x14ac:dyDescent="0.3">
      <c r="A559" s="227">
        <v>212534</v>
      </c>
      <c r="B559" s="227" t="s">
        <v>917</v>
      </c>
      <c r="C559" s="227" t="s">
        <v>88</v>
      </c>
      <c r="D559" s="227" t="s">
        <v>2104</v>
      </c>
      <c r="E559" s="227" t="s">
        <v>381</v>
      </c>
      <c r="F559" s="228">
        <v>32901</v>
      </c>
      <c r="G559" s="227" t="s">
        <v>2226</v>
      </c>
      <c r="H559" s="227" t="s">
        <v>383</v>
      </c>
      <c r="I559" s="227" t="s">
        <v>61</v>
      </c>
      <c r="J559" s="227" t="s">
        <v>361</v>
      </c>
      <c r="K559" s="227">
        <v>2008</v>
      </c>
      <c r="L559" s="227" t="s">
        <v>362</v>
      </c>
      <c r="T559" s="229"/>
      <c r="Y559" s="227" t="s">
        <v>3436</v>
      </c>
      <c r="Z559" s="227" t="s">
        <v>3437</v>
      </c>
      <c r="AA559" s="227" t="s">
        <v>3438</v>
      </c>
      <c r="AB559" s="227" t="s">
        <v>3439</v>
      </c>
    </row>
    <row r="560" spans="1:28" x14ac:dyDescent="0.3">
      <c r="A560" s="227">
        <v>214142</v>
      </c>
      <c r="B560" s="227" t="s">
        <v>1630</v>
      </c>
      <c r="C560" s="227" t="s">
        <v>154</v>
      </c>
      <c r="D560" s="227" t="s">
        <v>1231</v>
      </c>
      <c r="E560" s="227" t="s">
        <v>382</v>
      </c>
      <c r="F560" s="228">
        <v>32967</v>
      </c>
      <c r="G560" s="227" t="s">
        <v>1631</v>
      </c>
      <c r="H560" s="227" t="s">
        <v>383</v>
      </c>
      <c r="I560" s="227" t="s">
        <v>61</v>
      </c>
      <c r="J560" s="227" t="s">
        <v>361</v>
      </c>
      <c r="K560" s="227">
        <v>2009</v>
      </c>
      <c r="L560" s="227" t="s">
        <v>376</v>
      </c>
      <c r="T560" s="229"/>
      <c r="Y560" s="227" t="s">
        <v>3920</v>
      </c>
      <c r="Z560" s="227" t="s">
        <v>2731</v>
      </c>
      <c r="AA560" s="227" t="s">
        <v>3921</v>
      </c>
      <c r="AB560" s="227" t="s">
        <v>3922</v>
      </c>
    </row>
    <row r="561" spans="1:28" x14ac:dyDescent="0.3">
      <c r="A561" s="227">
        <v>209158</v>
      </c>
      <c r="B561" s="227" t="s">
        <v>1078</v>
      </c>
      <c r="C561" s="227" t="s">
        <v>71</v>
      </c>
      <c r="D561" s="227" t="s">
        <v>273</v>
      </c>
      <c r="E561" s="227" t="s">
        <v>381</v>
      </c>
      <c r="F561" s="228">
        <v>32974</v>
      </c>
      <c r="G561" s="227" t="s">
        <v>368</v>
      </c>
      <c r="H561" s="227" t="s">
        <v>383</v>
      </c>
      <c r="I561" s="227" t="s">
        <v>61</v>
      </c>
      <c r="J561" s="227" t="s">
        <v>361</v>
      </c>
      <c r="K561" s="227">
        <v>2007</v>
      </c>
      <c r="L561" s="227" t="s">
        <v>369</v>
      </c>
      <c r="T561" s="229"/>
      <c r="Y561" s="227" t="s">
        <v>2840</v>
      </c>
      <c r="Z561" s="227" t="s">
        <v>2767</v>
      </c>
      <c r="AA561" s="227" t="s">
        <v>2841</v>
      </c>
      <c r="AB561" s="227" t="s">
        <v>2842</v>
      </c>
    </row>
    <row r="562" spans="1:28" x14ac:dyDescent="0.3">
      <c r="A562" s="227">
        <v>215492</v>
      </c>
      <c r="B562" s="227" t="s">
        <v>2602</v>
      </c>
      <c r="C562" s="227" t="s">
        <v>88</v>
      </c>
      <c r="D562" s="227" t="s">
        <v>2603</v>
      </c>
      <c r="E562" s="227" t="s">
        <v>382</v>
      </c>
      <c r="F562" s="228">
        <v>32977</v>
      </c>
      <c r="G562" s="227" t="s">
        <v>360</v>
      </c>
      <c r="H562" s="227" t="s">
        <v>383</v>
      </c>
      <c r="I562" s="227" t="s">
        <v>61</v>
      </c>
      <c r="J562" s="227" t="s">
        <v>384</v>
      </c>
      <c r="K562" s="227">
        <v>2007</v>
      </c>
      <c r="L562" s="227" t="s">
        <v>360</v>
      </c>
      <c r="T562" s="229"/>
      <c r="Y562" s="227" t="s">
        <v>4224</v>
      </c>
      <c r="Z562" s="227" t="s">
        <v>3022</v>
      </c>
      <c r="AA562" s="227" t="s">
        <v>4225</v>
      </c>
      <c r="AB562" s="227" t="s">
        <v>3221</v>
      </c>
    </row>
    <row r="563" spans="1:28" x14ac:dyDescent="0.3">
      <c r="A563" s="227">
        <v>211818</v>
      </c>
      <c r="B563" s="227" t="s">
        <v>2117</v>
      </c>
      <c r="C563" s="227" t="s">
        <v>137</v>
      </c>
      <c r="D563" s="227" t="s">
        <v>2118</v>
      </c>
      <c r="E563" s="227" t="s">
        <v>382</v>
      </c>
      <c r="F563" s="228">
        <v>33049</v>
      </c>
      <c r="G563" s="227" t="s">
        <v>757</v>
      </c>
      <c r="H563" s="227" t="s">
        <v>383</v>
      </c>
      <c r="I563" s="227" t="s">
        <v>61</v>
      </c>
      <c r="J563" s="227" t="s">
        <v>361</v>
      </c>
      <c r="K563" s="227">
        <v>2009</v>
      </c>
      <c r="L563" s="227" t="s">
        <v>360</v>
      </c>
      <c r="T563" s="229"/>
      <c r="Y563" s="227" t="s">
        <v>3224</v>
      </c>
      <c r="Z563" s="227" t="s">
        <v>3225</v>
      </c>
      <c r="AA563" s="227" t="s">
        <v>3226</v>
      </c>
      <c r="AB563" s="227" t="s">
        <v>2630</v>
      </c>
    </row>
    <row r="564" spans="1:28" x14ac:dyDescent="0.3">
      <c r="A564" s="227">
        <v>214074</v>
      </c>
      <c r="B564" s="227" t="s">
        <v>1467</v>
      </c>
      <c r="C564" s="227" t="s">
        <v>444</v>
      </c>
      <c r="D564" s="227" t="s">
        <v>2438</v>
      </c>
      <c r="E564" s="227" t="s">
        <v>382</v>
      </c>
      <c r="F564" s="228">
        <v>33069</v>
      </c>
      <c r="G564" s="227" t="s">
        <v>1468</v>
      </c>
      <c r="H564" s="227" t="s">
        <v>383</v>
      </c>
      <c r="I564" s="227" t="s">
        <v>61</v>
      </c>
      <c r="J564" s="227" t="s">
        <v>384</v>
      </c>
      <c r="K564" s="227">
        <v>2011</v>
      </c>
      <c r="L564" s="227" t="s">
        <v>362</v>
      </c>
      <c r="T564" s="229"/>
      <c r="Y564" s="227" t="s">
        <v>3901</v>
      </c>
      <c r="Z564" s="227" t="s">
        <v>3902</v>
      </c>
      <c r="AA564" s="227" t="s">
        <v>2658</v>
      </c>
      <c r="AB564" s="227" t="s">
        <v>3903</v>
      </c>
    </row>
    <row r="565" spans="1:28" x14ac:dyDescent="0.3">
      <c r="A565" s="227">
        <v>215404</v>
      </c>
      <c r="B565" s="227" t="s">
        <v>919</v>
      </c>
      <c r="C565" s="227" t="s">
        <v>920</v>
      </c>
      <c r="D565" s="227" t="s">
        <v>461</v>
      </c>
      <c r="E565" s="227" t="s">
        <v>382</v>
      </c>
      <c r="F565" s="228">
        <v>33074</v>
      </c>
      <c r="G565" s="227" t="s">
        <v>360</v>
      </c>
      <c r="H565" s="227" t="s">
        <v>383</v>
      </c>
      <c r="I565" s="227" t="s">
        <v>61</v>
      </c>
      <c r="J565" s="227" t="s">
        <v>384</v>
      </c>
      <c r="K565" s="227">
        <v>2008</v>
      </c>
      <c r="L565" s="227" t="s">
        <v>360</v>
      </c>
      <c r="T565" s="229"/>
      <c r="Y565" s="227" t="s">
        <v>4206</v>
      </c>
      <c r="Z565" s="227" t="s">
        <v>4207</v>
      </c>
      <c r="AA565" s="227" t="s">
        <v>4208</v>
      </c>
      <c r="AB565" s="227" t="s">
        <v>2630</v>
      </c>
    </row>
    <row r="566" spans="1:28" x14ac:dyDescent="0.3">
      <c r="A566" s="227">
        <v>215096</v>
      </c>
      <c r="B566" s="227" t="s">
        <v>913</v>
      </c>
      <c r="C566" s="227" t="s">
        <v>150</v>
      </c>
      <c r="D566" s="227" t="s">
        <v>2558</v>
      </c>
      <c r="E566" s="227" t="s">
        <v>382</v>
      </c>
      <c r="F566" s="228">
        <v>33078</v>
      </c>
      <c r="G566" s="227" t="s">
        <v>2559</v>
      </c>
      <c r="H566" s="227" t="s">
        <v>383</v>
      </c>
      <c r="I566" s="227" t="s">
        <v>61</v>
      </c>
      <c r="J566" s="227" t="s">
        <v>361</v>
      </c>
      <c r="K566" s="227">
        <v>2005</v>
      </c>
      <c r="L566" s="227" t="s">
        <v>375</v>
      </c>
      <c r="T566" s="229"/>
      <c r="Y566" s="227" t="s">
        <v>4136</v>
      </c>
      <c r="Z566" s="227" t="s">
        <v>4137</v>
      </c>
      <c r="AA566" s="227" t="s">
        <v>4138</v>
      </c>
      <c r="AB566" s="227" t="s">
        <v>2776</v>
      </c>
    </row>
    <row r="567" spans="1:28" x14ac:dyDescent="0.3">
      <c r="A567" s="227">
        <v>210928</v>
      </c>
      <c r="B567" s="227" t="s">
        <v>2019</v>
      </c>
      <c r="C567" s="227" t="s">
        <v>432</v>
      </c>
      <c r="D567" s="227" t="s">
        <v>2020</v>
      </c>
      <c r="E567" s="227" t="s">
        <v>382</v>
      </c>
      <c r="F567" s="228">
        <v>33089</v>
      </c>
      <c r="G567" s="227" t="s">
        <v>759</v>
      </c>
      <c r="H567" s="227" t="s">
        <v>383</v>
      </c>
      <c r="I567" s="227" t="s">
        <v>61</v>
      </c>
      <c r="J567" s="227" t="s">
        <v>384</v>
      </c>
      <c r="K567" s="227">
        <v>2017</v>
      </c>
      <c r="L567" s="227" t="s">
        <v>375</v>
      </c>
      <c r="T567" s="229"/>
      <c r="Y567" s="227" t="s">
        <v>3012</v>
      </c>
      <c r="Z567" s="227" t="s">
        <v>3013</v>
      </c>
      <c r="AA567" s="227" t="s">
        <v>3014</v>
      </c>
      <c r="AB567" s="227" t="s">
        <v>2704</v>
      </c>
    </row>
    <row r="568" spans="1:28" x14ac:dyDescent="0.3">
      <c r="A568" s="227">
        <v>211835</v>
      </c>
      <c r="B568" s="227" t="s">
        <v>1435</v>
      </c>
      <c r="C568" s="227" t="s">
        <v>134</v>
      </c>
      <c r="D568" s="227" t="s">
        <v>267</v>
      </c>
      <c r="E568" s="227" t="s">
        <v>382</v>
      </c>
      <c r="F568" s="228">
        <v>33112</v>
      </c>
      <c r="G568" s="227" t="s">
        <v>360</v>
      </c>
      <c r="H568" s="227" t="s">
        <v>383</v>
      </c>
      <c r="I568" s="227" t="s">
        <v>61</v>
      </c>
      <c r="J568" s="227" t="s">
        <v>384</v>
      </c>
      <c r="K568" s="227">
        <v>2009</v>
      </c>
      <c r="L568" s="227" t="s">
        <v>360</v>
      </c>
      <c r="T568" s="229"/>
      <c r="Y568" s="227" t="s">
        <v>3230</v>
      </c>
      <c r="Z568" s="227" t="s">
        <v>2971</v>
      </c>
      <c r="AA568" s="227" t="s">
        <v>2658</v>
      </c>
      <c r="AB568" s="227" t="s">
        <v>2630</v>
      </c>
    </row>
    <row r="569" spans="1:28" x14ac:dyDescent="0.3">
      <c r="A569" s="227">
        <v>214390</v>
      </c>
      <c r="B569" s="227" t="s">
        <v>2463</v>
      </c>
      <c r="C569" s="227" t="s">
        <v>503</v>
      </c>
      <c r="D569" s="227" t="s">
        <v>2193</v>
      </c>
      <c r="E569" s="227" t="s">
        <v>382</v>
      </c>
      <c r="F569" s="228">
        <v>33117</v>
      </c>
      <c r="G569" s="227" t="s">
        <v>757</v>
      </c>
      <c r="H569" s="227" t="s">
        <v>383</v>
      </c>
      <c r="I569" s="227" t="s">
        <v>61</v>
      </c>
      <c r="J569" s="227" t="s">
        <v>361</v>
      </c>
      <c r="K569" s="227">
        <v>2008</v>
      </c>
      <c r="L569" s="227" t="s">
        <v>360</v>
      </c>
      <c r="T569" s="229"/>
      <c r="Y569" s="227" t="s">
        <v>3951</v>
      </c>
      <c r="Z569" s="227" t="s">
        <v>3952</v>
      </c>
      <c r="AA569" s="227" t="s">
        <v>3953</v>
      </c>
      <c r="AB569" s="227" t="s">
        <v>2765</v>
      </c>
    </row>
    <row r="570" spans="1:28" x14ac:dyDescent="0.3">
      <c r="A570" s="227">
        <v>215045</v>
      </c>
      <c r="B570" s="227" t="s">
        <v>1010</v>
      </c>
      <c r="C570" s="227" t="s">
        <v>82</v>
      </c>
      <c r="D570" s="227" t="s">
        <v>534</v>
      </c>
      <c r="E570" s="227" t="s">
        <v>382</v>
      </c>
      <c r="F570" s="228">
        <v>33121</v>
      </c>
      <c r="G570" s="227" t="s">
        <v>757</v>
      </c>
      <c r="H570" s="227" t="s">
        <v>383</v>
      </c>
      <c r="I570" s="227" t="s">
        <v>61</v>
      </c>
      <c r="J570" s="227" t="s">
        <v>384</v>
      </c>
      <c r="K570" s="227">
        <v>2009</v>
      </c>
      <c r="L570" s="227" t="s">
        <v>360</v>
      </c>
      <c r="T570" s="229"/>
      <c r="Y570" s="227" t="s">
        <v>4124</v>
      </c>
      <c r="Z570" s="227" t="s">
        <v>4125</v>
      </c>
      <c r="AA570" s="227" t="s">
        <v>3159</v>
      </c>
      <c r="AB570" s="227" t="s">
        <v>2630</v>
      </c>
    </row>
    <row r="571" spans="1:28" x14ac:dyDescent="0.3">
      <c r="A571" s="227">
        <v>212287</v>
      </c>
      <c r="B571" s="227" t="s">
        <v>1431</v>
      </c>
      <c r="C571" s="227" t="s">
        <v>68</v>
      </c>
      <c r="D571" s="227" t="s">
        <v>2186</v>
      </c>
      <c r="E571" s="227" t="s">
        <v>382</v>
      </c>
      <c r="F571" s="228">
        <v>33193</v>
      </c>
      <c r="G571" s="227" t="s">
        <v>2187</v>
      </c>
      <c r="H571" s="227" t="s">
        <v>383</v>
      </c>
      <c r="I571" s="227" t="s">
        <v>61</v>
      </c>
      <c r="Q571" s="227">
        <v>2000</v>
      </c>
      <c r="T571" s="229"/>
      <c r="W571" s="227" t="s">
        <v>2610</v>
      </c>
    </row>
    <row r="572" spans="1:28" x14ac:dyDescent="0.3">
      <c r="A572" s="227">
        <v>212471</v>
      </c>
      <c r="B572" s="227" t="s">
        <v>983</v>
      </c>
      <c r="C572" s="227" t="s">
        <v>102</v>
      </c>
      <c r="D572" s="227" t="s">
        <v>2214</v>
      </c>
      <c r="E572" s="227" t="s">
        <v>382</v>
      </c>
      <c r="F572" s="228">
        <v>33198</v>
      </c>
      <c r="G572" s="227" t="s">
        <v>757</v>
      </c>
      <c r="H572" s="227" t="s">
        <v>388</v>
      </c>
      <c r="I572" s="227" t="s">
        <v>61</v>
      </c>
      <c r="J572" s="227" t="s">
        <v>384</v>
      </c>
      <c r="K572" s="227">
        <v>2009</v>
      </c>
      <c r="L572" s="227" t="s">
        <v>360</v>
      </c>
      <c r="T572" s="229"/>
      <c r="Y572" s="227" t="s">
        <v>3415</v>
      </c>
      <c r="Z572" s="227" t="s">
        <v>3416</v>
      </c>
      <c r="AA572" s="227" t="s">
        <v>3417</v>
      </c>
      <c r="AB572" s="227" t="s">
        <v>2704</v>
      </c>
    </row>
    <row r="573" spans="1:28" x14ac:dyDescent="0.3">
      <c r="A573" s="227">
        <v>210069</v>
      </c>
      <c r="B573" s="227" t="s">
        <v>1433</v>
      </c>
      <c r="C573" s="227" t="s">
        <v>79</v>
      </c>
      <c r="D573" s="227" t="s">
        <v>1434</v>
      </c>
      <c r="E573" s="227" t="s">
        <v>382</v>
      </c>
      <c r="F573" s="228">
        <v>33239</v>
      </c>
      <c r="G573" s="227" t="s">
        <v>757</v>
      </c>
      <c r="H573" s="227" t="s">
        <v>383</v>
      </c>
      <c r="I573" s="227" t="s">
        <v>61</v>
      </c>
      <c r="J573" s="227" t="s">
        <v>361</v>
      </c>
      <c r="K573" s="227">
        <v>2009</v>
      </c>
      <c r="L573" s="227" t="s">
        <v>360</v>
      </c>
      <c r="T573" s="229"/>
      <c r="Y573" s="227" t="s">
        <v>2904</v>
      </c>
      <c r="Z573" s="227" t="s">
        <v>2905</v>
      </c>
      <c r="AA573" s="227" t="s">
        <v>2906</v>
      </c>
      <c r="AB573" s="227" t="s">
        <v>2765</v>
      </c>
    </row>
    <row r="574" spans="1:28" x14ac:dyDescent="0.3">
      <c r="A574" s="227">
        <v>212955</v>
      </c>
      <c r="B574" s="227" t="s">
        <v>1669</v>
      </c>
      <c r="C574" s="227" t="s">
        <v>652</v>
      </c>
      <c r="D574" s="227" t="s">
        <v>2284</v>
      </c>
      <c r="E574" s="227" t="s">
        <v>382</v>
      </c>
      <c r="F574" s="228">
        <v>33243</v>
      </c>
      <c r="G574" s="227" t="s">
        <v>2285</v>
      </c>
      <c r="H574" s="227" t="s">
        <v>383</v>
      </c>
      <c r="I574" s="227" t="s">
        <v>61</v>
      </c>
      <c r="J574" s="227" t="s">
        <v>384</v>
      </c>
      <c r="K574" s="227">
        <v>2011</v>
      </c>
      <c r="L574" s="227" t="s">
        <v>360</v>
      </c>
      <c r="T574" s="229"/>
      <c r="Y574" s="227" t="s">
        <v>3582</v>
      </c>
      <c r="Z574" s="227" t="s">
        <v>2677</v>
      </c>
      <c r="AA574" s="227" t="s">
        <v>3257</v>
      </c>
      <c r="AB574" s="227" t="s">
        <v>2630</v>
      </c>
    </row>
    <row r="575" spans="1:28" x14ac:dyDescent="0.3">
      <c r="A575" s="227">
        <v>214966</v>
      </c>
      <c r="B575" s="227" t="s">
        <v>1042</v>
      </c>
      <c r="C575" s="227" t="s">
        <v>160</v>
      </c>
      <c r="D575" s="227" t="s">
        <v>2092</v>
      </c>
      <c r="E575" s="227" t="s">
        <v>382</v>
      </c>
      <c r="F575" s="228">
        <v>33251</v>
      </c>
      <c r="G575" s="227" t="s">
        <v>757</v>
      </c>
      <c r="H575" s="227" t="s">
        <v>383</v>
      </c>
      <c r="I575" s="227" t="s">
        <v>61</v>
      </c>
      <c r="J575" s="227" t="s">
        <v>384</v>
      </c>
      <c r="K575" s="227">
        <v>2008</v>
      </c>
      <c r="L575" s="227" t="s">
        <v>360</v>
      </c>
      <c r="T575" s="229"/>
      <c r="Y575" s="227" t="s">
        <v>4106</v>
      </c>
      <c r="Z575" s="227" t="s">
        <v>2657</v>
      </c>
      <c r="AA575" s="227" t="s">
        <v>4107</v>
      </c>
      <c r="AB575" s="227" t="s">
        <v>2630</v>
      </c>
    </row>
    <row r="576" spans="1:28" x14ac:dyDescent="0.3">
      <c r="A576" s="227">
        <v>214462</v>
      </c>
      <c r="B576" s="227" t="s">
        <v>2478</v>
      </c>
      <c r="C576" s="227" t="s">
        <v>141</v>
      </c>
      <c r="D576" s="227" t="s">
        <v>821</v>
      </c>
      <c r="E576" s="227" t="s">
        <v>382</v>
      </c>
      <c r="F576" s="228">
        <v>33258</v>
      </c>
      <c r="G576" s="227" t="s">
        <v>757</v>
      </c>
      <c r="H576" s="227" t="s">
        <v>383</v>
      </c>
      <c r="I576" s="227" t="s">
        <v>61</v>
      </c>
      <c r="J576" s="227" t="s">
        <v>384</v>
      </c>
      <c r="K576" s="227">
        <v>2014</v>
      </c>
      <c r="L576" s="227" t="s">
        <v>362</v>
      </c>
      <c r="T576" s="229"/>
      <c r="Y576" s="227" t="s">
        <v>3970</v>
      </c>
      <c r="Z576" s="227" t="s">
        <v>2924</v>
      </c>
      <c r="AA576" s="227" t="s">
        <v>3971</v>
      </c>
      <c r="AB576" s="227" t="s">
        <v>2671</v>
      </c>
    </row>
    <row r="577" spans="1:28" x14ac:dyDescent="0.3">
      <c r="A577" s="227">
        <v>213958</v>
      </c>
      <c r="B577" s="227" t="s">
        <v>1438</v>
      </c>
      <c r="C577" s="227" t="s">
        <v>68</v>
      </c>
      <c r="D577" s="227" t="s">
        <v>2423</v>
      </c>
      <c r="E577" s="227" t="s">
        <v>381</v>
      </c>
      <c r="F577" s="228">
        <v>33267</v>
      </c>
      <c r="G577" s="227" t="s">
        <v>370</v>
      </c>
      <c r="H577" s="227" t="s">
        <v>383</v>
      </c>
      <c r="I577" s="227" t="s">
        <v>61</v>
      </c>
      <c r="J577" s="227" t="s">
        <v>384</v>
      </c>
      <c r="K577" s="227">
        <v>2008</v>
      </c>
      <c r="L577" s="227" t="s">
        <v>360</v>
      </c>
      <c r="T577" s="229"/>
      <c r="Y577" s="227" t="s">
        <v>3857</v>
      </c>
      <c r="Z577" s="227" t="s">
        <v>2633</v>
      </c>
      <c r="AA577" s="227" t="s">
        <v>3858</v>
      </c>
      <c r="AB577" s="227" t="s">
        <v>2757</v>
      </c>
    </row>
    <row r="578" spans="1:28" x14ac:dyDescent="0.3">
      <c r="A578" s="227">
        <v>213944</v>
      </c>
      <c r="B578" s="227" t="s">
        <v>2418</v>
      </c>
      <c r="C578" s="227" t="s">
        <v>450</v>
      </c>
      <c r="D578" s="227" t="s">
        <v>855</v>
      </c>
      <c r="E578" s="227" t="s">
        <v>381</v>
      </c>
      <c r="F578" s="228">
        <v>33284</v>
      </c>
      <c r="G578" s="227" t="s">
        <v>367</v>
      </c>
      <c r="H578" s="227" t="s">
        <v>383</v>
      </c>
      <c r="I578" s="227" t="s">
        <v>61</v>
      </c>
      <c r="J578" s="227" t="s">
        <v>384</v>
      </c>
      <c r="K578" s="227">
        <v>2010</v>
      </c>
      <c r="L578" s="227" t="s">
        <v>367</v>
      </c>
      <c r="T578" s="229"/>
      <c r="Y578" s="227" t="s">
        <v>3850</v>
      </c>
      <c r="Z578" s="227" t="s">
        <v>3833</v>
      </c>
      <c r="AA578" s="227" t="s">
        <v>3851</v>
      </c>
      <c r="AB578" s="227" t="s">
        <v>3706</v>
      </c>
    </row>
    <row r="579" spans="1:28" x14ac:dyDescent="0.3">
      <c r="A579" s="227">
        <v>211728</v>
      </c>
      <c r="B579" s="227" t="s">
        <v>1332</v>
      </c>
      <c r="C579" s="227" t="s">
        <v>418</v>
      </c>
      <c r="D579" s="227" t="s">
        <v>531</v>
      </c>
      <c r="E579" s="227" t="s">
        <v>382</v>
      </c>
      <c r="F579" s="228">
        <v>33291</v>
      </c>
      <c r="G579" s="227" t="s">
        <v>372</v>
      </c>
      <c r="H579" s="227" t="s">
        <v>383</v>
      </c>
      <c r="I579" s="227" t="s">
        <v>61</v>
      </c>
      <c r="J579" s="227" t="s">
        <v>361</v>
      </c>
      <c r="K579" s="227">
        <v>2011</v>
      </c>
      <c r="L579" s="227" t="s">
        <v>372</v>
      </c>
      <c r="T579" s="229"/>
      <c r="Y579" s="227" t="s">
        <v>3209</v>
      </c>
      <c r="Z579" s="227" t="s">
        <v>3210</v>
      </c>
      <c r="AA579" s="227" t="s">
        <v>2631</v>
      </c>
      <c r="AB579" s="227" t="s">
        <v>2949</v>
      </c>
    </row>
    <row r="580" spans="1:28" x14ac:dyDescent="0.3">
      <c r="A580" s="227">
        <v>213655</v>
      </c>
      <c r="B580" s="227" t="s">
        <v>1011</v>
      </c>
      <c r="C580" s="227" t="s">
        <v>68</v>
      </c>
      <c r="D580" s="227" t="s">
        <v>306</v>
      </c>
      <c r="E580" s="227" t="s">
        <v>382</v>
      </c>
      <c r="F580" s="228">
        <v>33298</v>
      </c>
      <c r="G580" s="227" t="s">
        <v>360</v>
      </c>
      <c r="H580" s="227" t="s">
        <v>383</v>
      </c>
      <c r="I580" s="227" t="s">
        <v>61</v>
      </c>
      <c r="J580" s="227" t="s">
        <v>384</v>
      </c>
      <c r="K580" s="227">
        <v>2009</v>
      </c>
      <c r="L580" s="227" t="s">
        <v>360</v>
      </c>
      <c r="T580" s="229"/>
      <c r="Y580" s="227" t="s">
        <v>3803</v>
      </c>
      <c r="Z580" s="227" t="s">
        <v>3341</v>
      </c>
      <c r="AA580" s="227" t="s">
        <v>3804</v>
      </c>
      <c r="AB580" s="227" t="s">
        <v>2630</v>
      </c>
    </row>
    <row r="581" spans="1:28" x14ac:dyDescent="0.3">
      <c r="A581" s="227">
        <v>211483</v>
      </c>
      <c r="B581" s="227" t="s">
        <v>2068</v>
      </c>
      <c r="C581" s="227" t="s">
        <v>108</v>
      </c>
      <c r="D581" s="227" t="s">
        <v>2069</v>
      </c>
      <c r="E581" s="227" t="s">
        <v>382</v>
      </c>
      <c r="F581" s="228">
        <v>33355</v>
      </c>
      <c r="G581" s="227" t="s">
        <v>757</v>
      </c>
      <c r="H581" s="227" t="s">
        <v>383</v>
      </c>
      <c r="I581" s="227" t="s">
        <v>61</v>
      </c>
      <c r="J581" s="227" t="s">
        <v>384</v>
      </c>
      <c r="K581" s="227">
        <v>2013</v>
      </c>
      <c r="L581" s="227" t="s">
        <v>360</v>
      </c>
      <c r="T581" s="229"/>
      <c r="Y581" s="227" t="s">
        <v>3118</v>
      </c>
      <c r="Z581" s="227" t="s">
        <v>3119</v>
      </c>
      <c r="AA581" s="227" t="s">
        <v>3120</v>
      </c>
      <c r="AB581" s="227" t="s">
        <v>2671</v>
      </c>
    </row>
    <row r="582" spans="1:28" x14ac:dyDescent="0.3">
      <c r="A582" s="227">
        <v>215070</v>
      </c>
      <c r="B582" s="227" t="s">
        <v>1002</v>
      </c>
      <c r="C582" s="227" t="s">
        <v>1003</v>
      </c>
      <c r="D582" s="227" t="s">
        <v>2557</v>
      </c>
      <c r="E582" s="227" t="s">
        <v>381</v>
      </c>
      <c r="F582" s="228">
        <v>33384</v>
      </c>
      <c r="G582" s="227" t="s">
        <v>802</v>
      </c>
      <c r="H582" s="227" t="s">
        <v>388</v>
      </c>
      <c r="I582" s="227" t="s">
        <v>61</v>
      </c>
      <c r="J582" s="227" t="s">
        <v>361</v>
      </c>
      <c r="K582" s="227">
        <v>2009</v>
      </c>
      <c r="L582" s="227" t="s">
        <v>360</v>
      </c>
      <c r="T582" s="229"/>
      <c r="Y582" s="227" t="s">
        <v>4129</v>
      </c>
      <c r="Z582" s="227" t="s">
        <v>4130</v>
      </c>
      <c r="AA582" s="227" t="s">
        <v>4131</v>
      </c>
      <c r="AB582" s="227" t="s">
        <v>4132</v>
      </c>
    </row>
    <row r="583" spans="1:28" x14ac:dyDescent="0.3">
      <c r="A583" s="227">
        <v>210803</v>
      </c>
      <c r="B583" s="227" t="s">
        <v>2010</v>
      </c>
      <c r="C583" s="227" t="s">
        <v>188</v>
      </c>
      <c r="D583" s="227" t="s">
        <v>2011</v>
      </c>
      <c r="E583" s="227" t="s">
        <v>382</v>
      </c>
      <c r="F583" s="228">
        <v>33394</v>
      </c>
      <c r="G583" s="227" t="s">
        <v>764</v>
      </c>
      <c r="H583" s="227" t="s">
        <v>383</v>
      </c>
      <c r="I583" s="227" t="s">
        <v>61</v>
      </c>
      <c r="J583" s="227" t="s">
        <v>361</v>
      </c>
      <c r="K583" s="227">
        <v>2018</v>
      </c>
      <c r="L583" s="227" t="s">
        <v>362</v>
      </c>
      <c r="T583" s="229"/>
      <c r="Y583" s="227" t="s">
        <v>2990</v>
      </c>
      <c r="Z583" s="227" t="s">
        <v>2991</v>
      </c>
      <c r="AA583" s="227" t="s">
        <v>2851</v>
      </c>
      <c r="AB583" s="227" t="s">
        <v>2992</v>
      </c>
    </row>
    <row r="584" spans="1:28" x14ac:dyDescent="0.3">
      <c r="A584" s="227">
        <v>212308</v>
      </c>
      <c r="B584" s="227" t="s">
        <v>1440</v>
      </c>
      <c r="C584" s="227" t="s">
        <v>75</v>
      </c>
      <c r="D584" s="227" t="s">
        <v>2190</v>
      </c>
      <c r="E584" s="227" t="s">
        <v>381</v>
      </c>
      <c r="F584" s="228">
        <v>33410</v>
      </c>
      <c r="G584" s="227" t="s">
        <v>757</v>
      </c>
      <c r="H584" s="227" t="s">
        <v>383</v>
      </c>
      <c r="I584" s="227" t="s">
        <v>61</v>
      </c>
      <c r="T584" s="229"/>
    </row>
    <row r="585" spans="1:28" x14ac:dyDescent="0.3">
      <c r="A585" s="227">
        <v>213667</v>
      </c>
      <c r="B585" s="227" t="s">
        <v>1507</v>
      </c>
      <c r="C585" s="227" t="s">
        <v>151</v>
      </c>
      <c r="D585" s="227" t="s">
        <v>286</v>
      </c>
      <c r="E585" s="227" t="s">
        <v>382</v>
      </c>
      <c r="F585" s="228">
        <v>33416</v>
      </c>
      <c r="G585" s="227" t="s">
        <v>360</v>
      </c>
      <c r="H585" s="227" t="s">
        <v>383</v>
      </c>
      <c r="I585" s="227" t="s">
        <v>61</v>
      </c>
      <c r="J585" s="227" t="s">
        <v>361</v>
      </c>
      <c r="K585" s="227">
        <v>2014</v>
      </c>
      <c r="L585" s="227" t="s">
        <v>360</v>
      </c>
      <c r="T585" s="229"/>
      <c r="Y585" s="227" t="s">
        <v>3805</v>
      </c>
      <c r="Z585" s="227" t="s">
        <v>3806</v>
      </c>
      <c r="AA585" s="227" t="s">
        <v>3272</v>
      </c>
      <c r="AB585" s="227" t="s">
        <v>2704</v>
      </c>
    </row>
    <row r="586" spans="1:28" x14ac:dyDescent="0.3">
      <c r="A586" s="227">
        <v>212168</v>
      </c>
      <c r="B586" s="227" t="s">
        <v>1671</v>
      </c>
      <c r="C586" s="227" t="s">
        <v>95</v>
      </c>
      <c r="D586" s="227" t="s">
        <v>2174</v>
      </c>
      <c r="E586" s="227" t="s">
        <v>382</v>
      </c>
      <c r="F586" s="228">
        <v>33424</v>
      </c>
      <c r="G586" s="227" t="s">
        <v>2175</v>
      </c>
      <c r="H586" s="227" t="s">
        <v>383</v>
      </c>
      <c r="I586" s="227" t="s">
        <v>61</v>
      </c>
      <c r="J586" s="227" t="s">
        <v>384</v>
      </c>
      <c r="K586" s="227">
        <v>2010</v>
      </c>
      <c r="L586" s="227" t="s">
        <v>376</v>
      </c>
      <c r="T586" s="229"/>
      <c r="Y586" s="227" t="s">
        <v>3335</v>
      </c>
      <c r="Z586" s="227" t="s">
        <v>3336</v>
      </c>
      <c r="AA586" s="227" t="s">
        <v>3337</v>
      </c>
      <c r="AB586" s="227" t="s">
        <v>3338</v>
      </c>
    </row>
    <row r="587" spans="1:28" x14ac:dyDescent="0.3">
      <c r="A587" s="227">
        <v>211161</v>
      </c>
      <c r="B587" s="227" t="s">
        <v>2033</v>
      </c>
      <c r="C587" s="227" t="s">
        <v>2034</v>
      </c>
      <c r="D587" s="227" t="s">
        <v>2035</v>
      </c>
      <c r="E587" s="227" t="s">
        <v>382</v>
      </c>
      <c r="F587" s="228">
        <v>33425</v>
      </c>
      <c r="G587" s="227" t="s">
        <v>757</v>
      </c>
      <c r="H587" s="227" t="s">
        <v>383</v>
      </c>
      <c r="I587" s="227" t="s">
        <v>61</v>
      </c>
      <c r="T587" s="229"/>
    </row>
    <row r="588" spans="1:28" x14ac:dyDescent="0.3">
      <c r="A588" s="227">
        <v>210947</v>
      </c>
      <c r="B588" s="227" t="s">
        <v>1477</v>
      </c>
      <c r="C588" s="227" t="s">
        <v>147</v>
      </c>
      <c r="D588" s="227" t="s">
        <v>241</v>
      </c>
      <c r="E588" s="227" t="s">
        <v>382</v>
      </c>
      <c r="F588" s="228">
        <v>33453</v>
      </c>
      <c r="G588" s="227" t="s">
        <v>360</v>
      </c>
      <c r="H588" s="227" t="s">
        <v>383</v>
      </c>
      <c r="I588" s="227" t="s">
        <v>61</v>
      </c>
      <c r="J588" s="227" t="s">
        <v>361</v>
      </c>
      <c r="K588" s="227">
        <v>2012</v>
      </c>
      <c r="L588" s="227" t="s">
        <v>362</v>
      </c>
      <c r="T588" s="229"/>
      <c r="Y588" s="227" t="s">
        <v>3016</v>
      </c>
      <c r="Z588" s="227" t="s">
        <v>2640</v>
      </c>
      <c r="AA588" s="227" t="s">
        <v>3004</v>
      </c>
      <c r="AB588" s="227" t="s">
        <v>2622</v>
      </c>
    </row>
    <row r="589" spans="1:28" x14ac:dyDescent="0.3">
      <c r="A589" s="227">
        <v>212331</v>
      </c>
      <c r="B589" s="227" t="s">
        <v>1620</v>
      </c>
      <c r="C589" s="227" t="s">
        <v>85</v>
      </c>
      <c r="D589" s="227" t="s">
        <v>832</v>
      </c>
      <c r="E589" s="227" t="s">
        <v>382</v>
      </c>
      <c r="F589" s="228">
        <v>33482</v>
      </c>
      <c r="G589" s="227" t="s">
        <v>2192</v>
      </c>
      <c r="H589" s="227" t="s">
        <v>383</v>
      </c>
      <c r="I589" s="227" t="s">
        <v>61</v>
      </c>
      <c r="T589" s="229"/>
    </row>
    <row r="590" spans="1:28" x14ac:dyDescent="0.3">
      <c r="A590" s="227">
        <v>213016</v>
      </c>
      <c r="B590" s="227" t="s">
        <v>1448</v>
      </c>
      <c r="C590" s="227" t="s">
        <v>77</v>
      </c>
      <c r="D590" s="227" t="s">
        <v>532</v>
      </c>
      <c r="E590" s="227" t="s">
        <v>382</v>
      </c>
      <c r="F590" s="228">
        <v>33488</v>
      </c>
      <c r="G590" s="227" t="s">
        <v>766</v>
      </c>
      <c r="H590" s="227" t="s">
        <v>383</v>
      </c>
      <c r="I590" s="227" t="s">
        <v>61</v>
      </c>
      <c r="J590" s="227" t="s">
        <v>384</v>
      </c>
      <c r="K590" s="227">
        <v>2010</v>
      </c>
      <c r="L590" s="227" t="s">
        <v>362</v>
      </c>
      <c r="T590" s="229"/>
      <c r="Y590" s="227" t="s">
        <v>3606</v>
      </c>
      <c r="Z590" s="227" t="s">
        <v>3607</v>
      </c>
      <c r="AA590" s="227" t="s">
        <v>3389</v>
      </c>
      <c r="AB590" s="227" t="s">
        <v>3129</v>
      </c>
    </row>
    <row r="591" spans="1:28" x14ac:dyDescent="0.3">
      <c r="A591" s="227">
        <v>213994</v>
      </c>
      <c r="B591" s="227" t="s">
        <v>1455</v>
      </c>
      <c r="C591" s="227" t="s">
        <v>477</v>
      </c>
      <c r="D591" s="227" t="s">
        <v>2427</v>
      </c>
      <c r="E591" s="227" t="s">
        <v>382</v>
      </c>
      <c r="F591" s="228">
        <v>33489</v>
      </c>
      <c r="G591" s="227" t="s">
        <v>757</v>
      </c>
      <c r="H591" s="227" t="s">
        <v>383</v>
      </c>
      <c r="I591" s="227" t="s">
        <v>61</v>
      </c>
      <c r="Q591" s="227">
        <v>2000</v>
      </c>
      <c r="T591" s="229"/>
      <c r="W591" s="227" t="s">
        <v>2610</v>
      </c>
    </row>
    <row r="592" spans="1:28" x14ac:dyDescent="0.3">
      <c r="A592" s="227">
        <v>212888</v>
      </c>
      <c r="B592" s="227" t="s">
        <v>2275</v>
      </c>
      <c r="C592" s="227" t="s">
        <v>1786</v>
      </c>
      <c r="D592" s="227" t="s">
        <v>2189</v>
      </c>
      <c r="E592" s="227" t="s">
        <v>382</v>
      </c>
      <c r="F592" s="228">
        <v>33521</v>
      </c>
      <c r="G592" s="227" t="s">
        <v>2276</v>
      </c>
      <c r="H592" s="227" t="s">
        <v>383</v>
      </c>
      <c r="I592" s="227" t="s">
        <v>61</v>
      </c>
      <c r="J592" s="227" t="s">
        <v>384</v>
      </c>
      <c r="K592" s="227">
        <v>2011</v>
      </c>
      <c r="L592" s="227" t="s">
        <v>362</v>
      </c>
      <c r="T592" s="229"/>
      <c r="Y592" s="227" t="s">
        <v>3556</v>
      </c>
      <c r="Z592" s="227" t="s">
        <v>3557</v>
      </c>
      <c r="AA592" s="227" t="s">
        <v>2841</v>
      </c>
      <c r="AB592" s="227" t="s">
        <v>3558</v>
      </c>
    </row>
    <row r="593" spans="1:28" x14ac:dyDescent="0.3">
      <c r="A593" s="227">
        <v>214456</v>
      </c>
      <c r="B593" s="227" t="s">
        <v>943</v>
      </c>
      <c r="C593" s="227" t="s">
        <v>944</v>
      </c>
      <c r="D593" s="227" t="s">
        <v>2475</v>
      </c>
      <c r="E593" s="227" t="s">
        <v>382</v>
      </c>
      <c r="F593" s="228">
        <v>33529</v>
      </c>
      <c r="G593" s="227" t="s">
        <v>2476</v>
      </c>
      <c r="H593" s="227" t="s">
        <v>383</v>
      </c>
      <c r="I593" s="227" t="s">
        <v>61</v>
      </c>
      <c r="J593" s="227" t="s">
        <v>384</v>
      </c>
      <c r="K593" s="227">
        <v>2011</v>
      </c>
      <c r="L593" s="227" t="s">
        <v>362</v>
      </c>
      <c r="T593" s="229"/>
      <c r="Y593" s="227" t="s">
        <v>3968</v>
      </c>
      <c r="Z593" s="227" t="s">
        <v>3969</v>
      </c>
      <c r="AA593" s="227" t="s">
        <v>3563</v>
      </c>
      <c r="AB593" s="227" t="s">
        <v>3124</v>
      </c>
    </row>
    <row r="594" spans="1:28" x14ac:dyDescent="0.3">
      <c r="A594" s="227">
        <v>211585</v>
      </c>
      <c r="B594" s="227" t="s">
        <v>1743</v>
      </c>
      <c r="C594" s="227" t="s">
        <v>492</v>
      </c>
      <c r="D594" s="227" t="s">
        <v>2083</v>
      </c>
      <c r="E594" s="227" t="s">
        <v>381</v>
      </c>
      <c r="F594" s="228">
        <v>33604</v>
      </c>
      <c r="G594" s="227" t="s">
        <v>2084</v>
      </c>
      <c r="H594" s="227" t="s">
        <v>383</v>
      </c>
      <c r="I594" s="227" t="s">
        <v>61</v>
      </c>
      <c r="J594" s="227" t="s">
        <v>361</v>
      </c>
      <c r="K594" s="227">
        <v>2012</v>
      </c>
      <c r="L594" s="227" t="s">
        <v>360</v>
      </c>
      <c r="T594" s="229"/>
      <c r="Y594" s="227" t="s">
        <v>3160</v>
      </c>
      <c r="Z594" s="227" t="s">
        <v>3161</v>
      </c>
      <c r="AA594" s="227" t="s">
        <v>3162</v>
      </c>
      <c r="AB594" s="227" t="s">
        <v>2982</v>
      </c>
    </row>
    <row r="595" spans="1:28" x14ac:dyDescent="0.3">
      <c r="A595" s="227">
        <v>210483</v>
      </c>
      <c r="B595" s="227" t="s">
        <v>1439</v>
      </c>
      <c r="C595" s="227" t="s">
        <v>64</v>
      </c>
      <c r="D595" s="227" t="s">
        <v>2001</v>
      </c>
      <c r="E595" s="227" t="s">
        <v>381</v>
      </c>
      <c r="F595" s="228">
        <v>33604</v>
      </c>
      <c r="G595" s="227" t="s">
        <v>757</v>
      </c>
      <c r="H595" s="227" t="s">
        <v>383</v>
      </c>
      <c r="I595" s="227" t="s">
        <v>61</v>
      </c>
      <c r="J595" s="227" t="s">
        <v>361</v>
      </c>
      <c r="K595" s="227">
        <v>2009</v>
      </c>
      <c r="L595" s="227" t="s">
        <v>362</v>
      </c>
      <c r="T595" s="229"/>
      <c r="Y595" s="227" t="s">
        <v>2958</v>
      </c>
      <c r="Z595" s="227" t="s">
        <v>2868</v>
      </c>
      <c r="AA595" s="227" t="s">
        <v>2959</v>
      </c>
      <c r="AB595" s="227" t="s">
        <v>2765</v>
      </c>
    </row>
    <row r="596" spans="1:28" x14ac:dyDescent="0.3">
      <c r="A596" s="227">
        <v>214249</v>
      </c>
      <c r="B596" s="227" t="s">
        <v>1356</v>
      </c>
      <c r="C596" s="227" t="s">
        <v>139</v>
      </c>
      <c r="D596" s="227" t="s">
        <v>272</v>
      </c>
      <c r="E596" s="227" t="s">
        <v>381</v>
      </c>
      <c r="F596" s="228">
        <v>33604</v>
      </c>
      <c r="G596" s="227" t="s">
        <v>360</v>
      </c>
      <c r="H596" s="227" t="s">
        <v>383</v>
      </c>
      <c r="I596" s="227" t="s">
        <v>61</v>
      </c>
      <c r="Q596" s="227">
        <v>2000</v>
      </c>
      <c r="T596" s="229"/>
      <c r="V596" s="227" t="s">
        <v>633</v>
      </c>
      <c r="W596" s="227" t="s">
        <v>2610</v>
      </c>
    </row>
    <row r="597" spans="1:28" x14ac:dyDescent="0.3">
      <c r="A597" s="227">
        <v>213902</v>
      </c>
      <c r="B597" s="227" t="s">
        <v>1446</v>
      </c>
      <c r="C597" s="227" t="s">
        <v>108</v>
      </c>
      <c r="D597" s="227" t="s">
        <v>2412</v>
      </c>
      <c r="E597" s="227" t="s">
        <v>382</v>
      </c>
      <c r="F597" s="228">
        <v>33606</v>
      </c>
      <c r="G597" s="227" t="s">
        <v>770</v>
      </c>
      <c r="H597" s="227" t="s">
        <v>388</v>
      </c>
      <c r="I597" s="227" t="s">
        <v>61</v>
      </c>
      <c r="J597" s="227" t="s">
        <v>384</v>
      </c>
      <c r="K597" s="227">
        <v>2010</v>
      </c>
      <c r="L597" s="227" t="s">
        <v>360</v>
      </c>
      <c r="T597" s="229"/>
      <c r="Y597" s="227" t="s">
        <v>3838</v>
      </c>
      <c r="Z597" s="227" t="s">
        <v>3054</v>
      </c>
      <c r="AA597" s="227" t="s">
        <v>2629</v>
      </c>
      <c r="AB597" s="227" t="s">
        <v>2713</v>
      </c>
    </row>
    <row r="598" spans="1:28" x14ac:dyDescent="0.3">
      <c r="A598" s="227">
        <v>214311</v>
      </c>
      <c r="B598" s="227" t="s">
        <v>1436</v>
      </c>
      <c r="C598" s="227" t="s">
        <v>71</v>
      </c>
      <c r="D598" s="227" t="s">
        <v>2452</v>
      </c>
      <c r="E598" s="227" t="s">
        <v>382</v>
      </c>
      <c r="F598" s="228">
        <v>33607</v>
      </c>
      <c r="G598" s="227" t="s">
        <v>757</v>
      </c>
      <c r="H598" s="227" t="s">
        <v>383</v>
      </c>
      <c r="I598" s="227" t="s">
        <v>61</v>
      </c>
      <c r="Q598" s="227">
        <v>2000</v>
      </c>
      <c r="T598" s="229"/>
    </row>
    <row r="599" spans="1:28" x14ac:dyDescent="0.3">
      <c r="A599" s="227">
        <v>213055</v>
      </c>
      <c r="B599" s="227" t="s">
        <v>1377</v>
      </c>
      <c r="C599" s="227" t="s">
        <v>115</v>
      </c>
      <c r="D599" s="227" t="s">
        <v>327</v>
      </c>
      <c r="E599" s="227" t="s">
        <v>382</v>
      </c>
      <c r="F599" s="228">
        <v>33608</v>
      </c>
      <c r="G599" s="227" t="s">
        <v>360</v>
      </c>
      <c r="H599" s="227" t="s">
        <v>383</v>
      </c>
      <c r="I599" s="227" t="s">
        <v>61</v>
      </c>
      <c r="Q599" s="227">
        <v>2000</v>
      </c>
      <c r="T599" s="229"/>
      <c r="W599" s="227" t="s">
        <v>2610</v>
      </c>
      <c r="Y599" s="227" t="s">
        <v>2613</v>
      </c>
    </row>
    <row r="600" spans="1:28" x14ac:dyDescent="0.3">
      <c r="A600" s="227">
        <v>214565</v>
      </c>
      <c r="B600" s="227" t="s">
        <v>2498</v>
      </c>
      <c r="C600" s="227" t="s">
        <v>104</v>
      </c>
      <c r="D600" s="227" t="s">
        <v>1245</v>
      </c>
      <c r="E600" s="227" t="s">
        <v>381</v>
      </c>
      <c r="F600" s="228">
        <v>33610</v>
      </c>
      <c r="G600" s="227" t="s">
        <v>370</v>
      </c>
      <c r="H600" s="227" t="s">
        <v>383</v>
      </c>
      <c r="I600" s="227" t="s">
        <v>61</v>
      </c>
      <c r="J600" s="227" t="s">
        <v>361</v>
      </c>
      <c r="K600" s="227">
        <v>2010</v>
      </c>
      <c r="L600" s="227" t="s">
        <v>370</v>
      </c>
      <c r="T600" s="229"/>
      <c r="Y600" s="227" t="s">
        <v>4003</v>
      </c>
      <c r="Z600" s="227" t="s">
        <v>4004</v>
      </c>
      <c r="AA600" s="227" t="s">
        <v>2634</v>
      </c>
      <c r="AB600" s="227" t="s">
        <v>2667</v>
      </c>
    </row>
    <row r="601" spans="1:28" x14ac:dyDescent="0.3">
      <c r="A601" s="227">
        <v>211906</v>
      </c>
      <c r="B601" s="227" t="s">
        <v>945</v>
      </c>
      <c r="C601" s="227" t="s">
        <v>81</v>
      </c>
      <c r="D601" s="227" t="s">
        <v>468</v>
      </c>
      <c r="E601" s="227" t="s">
        <v>381</v>
      </c>
      <c r="F601" s="228">
        <v>33617</v>
      </c>
      <c r="G601" s="227" t="s">
        <v>566</v>
      </c>
      <c r="H601" s="227" t="s">
        <v>383</v>
      </c>
      <c r="I601" s="227" t="s">
        <v>61</v>
      </c>
      <c r="J601" s="227" t="s">
        <v>384</v>
      </c>
      <c r="K601" s="227">
        <v>2012</v>
      </c>
      <c r="L601" s="227" t="s">
        <v>362</v>
      </c>
      <c r="T601" s="229"/>
      <c r="Y601" s="227" t="s">
        <v>3249</v>
      </c>
      <c r="Z601" s="227" t="s">
        <v>3250</v>
      </c>
      <c r="AA601" s="227" t="s">
        <v>3101</v>
      </c>
      <c r="AB601" s="227" t="s">
        <v>2630</v>
      </c>
    </row>
    <row r="602" spans="1:28" x14ac:dyDescent="0.3">
      <c r="A602" s="227">
        <v>211905</v>
      </c>
      <c r="B602" s="227" t="s">
        <v>1066</v>
      </c>
      <c r="C602" s="227" t="s">
        <v>1067</v>
      </c>
      <c r="D602" s="227" t="s">
        <v>2130</v>
      </c>
      <c r="E602" s="227" t="s">
        <v>381</v>
      </c>
      <c r="F602" s="228">
        <v>33618</v>
      </c>
      <c r="G602" s="227" t="s">
        <v>757</v>
      </c>
      <c r="H602" s="227" t="s">
        <v>383</v>
      </c>
      <c r="I602" s="227" t="s">
        <v>61</v>
      </c>
      <c r="J602" s="227" t="s">
        <v>573</v>
      </c>
      <c r="K602" s="227">
        <v>2009</v>
      </c>
      <c r="L602" s="227" t="s">
        <v>360</v>
      </c>
      <c r="T602" s="229"/>
      <c r="Y602" s="227" t="s">
        <v>3247</v>
      </c>
      <c r="Z602" s="227" t="s">
        <v>3248</v>
      </c>
      <c r="AA602" s="227" t="s">
        <v>3004</v>
      </c>
      <c r="AB602" s="227" t="s">
        <v>2630</v>
      </c>
    </row>
    <row r="603" spans="1:28" x14ac:dyDescent="0.3">
      <c r="A603" s="227">
        <v>213459</v>
      </c>
      <c r="B603" s="227" t="s">
        <v>1064</v>
      </c>
      <c r="C603" s="227" t="s">
        <v>192</v>
      </c>
      <c r="D603" s="227" t="s">
        <v>2368</v>
      </c>
      <c r="E603" s="227" t="s">
        <v>381</v>
      </c>
      <c r="F603" s="228">
        <v>33618</v>
      </c>
      <c r="G603" s="227" t="s">
        <v>368</v>
      </c>
      <c r="H603" s="227" t="s">
        <v>383</v>
      </c>
      <c r="I603" s="227" t="s">
        <v>61</v>
      </c>
      <c r="T603" s="229"/>
    </row>
    <row r="604" spans="1:28" x14ac:dyDescent="0.3">
      <c r="A604" s="227">
        <v>214775</v>
      </c>
      <c r="B604" s="227" t="s">
        <v>927</v>
      </c>
      <c r="C604" s="227" t="s">
        <v>62</v>
      </c>
      <c r="D604" s="227" t="s">
        <v>2521</v>
      </c>
      <c r="E604" s="227" t="s">
        <v>381</v>
      </c>
      <c r="F604" s="228">
        <v>33654</v>
      </c>
      <c r="G604" s="227" t="s">
        <v>2522</v>
      </c>
      <c r="H604" s="227" t="s">
        <v>383</v>
      </c>
      <c r="I604" s="227" t="s">
        <v>61</v>
      </c>
      <c r="J604" s="227" t="s">
        <v>384</v>
      </c>
      <c r="K604" s="227">
        <v>2010</v>
      </c>
      <c r="L604" s="227" t="s">
        <v>378</v>
      </c>
      <c r="T604" s="229"/>
      <c r="Y604" s="227" t="s">
        <v>4053</v>
      </c>
      <c r="Z604" s="227" t="s">
        <v>4054</v>
      </c>
      <c r="AA604" s="227" t="s">
        <v>4055</v>
      </c>
      <c r="AB604" s="227" t="s">
        <v>4056</v>
      </c>
    </row>
    <row r="605" spans="1:28" x14ac:dyDescent="0.3">
      <c r="A605" s="227">
        <v>213990</v>
      </c>
      <c r="B605" s="227" t="s">
        <v>1640</v>
      </c>
      <c r="C605" s="227" t="s">
        <v>124</v>
      </c>
      <c r="D605" s="227" t="s">
        <v>1879</v>
      </c>
      <c r="E605" s="227" t="s">
        <v>382</v>
      </c>
      <c r="F605" s="228">
        <v>33657</v>
      </c>
      <c r="G605" s="227" t="s">
        <v>757</v>
      </c>
      <c r="H605" s="227" t="s">
        <v>383</v>
      </c>
      <c r="I605" s="227" t="s">
        <v>61</v>
      </c>
      <c r="J605" s="227" t="s">
        <v>384</v>
      </c>
      <c r="K605" s="227">
        <v>2016</v>
      </c>
      <c r="L605" s="227" t="s">
        <v>360</v>
      </c>
      <c r="T605" s="229"/>
      <c r="Y605" s="227" t="s">
        <v>3864</v>
      </c>
      <c r="Z605" s="227" t="s">
        <v>3865</v>
      </c>
      <c r="AA605" s="227" t="s">
        <v>3866</v>
      </c>
      <c r="AB605" s="227" t="s">
        <v>2671</v>
      </c>
    </row>
    <row r="606" spans="1:28" x14ac:dyDescent="0.3">
      <c r="A606" s="227">
        <v>210100</v>
      </c>
      <c r="B606" s="227" t="s">
        <v>1201</v>
      </c>
      <c r="C606" s="227" t="s">
        <v>1202</v>
      </c>
      <c r="D606" s="227" t="s">
        <v>265</v>
      </c>
      <c r="E606" s="227" t="s">
        <v>381</v>
      </c>
      <c r="F606" s="228">
        <v>33666</v>
      </c>
      <c r="G606" s="227" t="s">
        <v>360</v>
      </c>
      <c r="H606" s="227" t="s">
        <v>383</v>
      </c>
      <c r="I606" s="227" t="s">
        <v>61</v>
      </c>
      <c r="Q606" s="227">
        <v>2000</v>
      </c>
      <c r="T606" s="229"/>
      <c r="U606" s="227" t="s">
        <v>633</v>
      </c>
      <c r="V606" s="227" t="s">
        <v>633</v>
      </c>
      <c r="W606" s="227" t="s">
        <v>2610</v>
      </c>
    </row>
    <row r="607" spans="1:28" x14ac:dyDescent="0.3">
      <c r="A607" s="227">
        <v>211345</v>
      </c>
      <c r="B607" s="227" t="s">
        <v>961</v>
      </c>
      <c r="C607" s="227" t="s">
        <v>730</v>
      </c>
      <c r="D607" s="227" t="s">
        <v>497</v>
      </c>
      <c r="E607" s="227" t="s">
        <v>382</v>
      </c>
      <c r="F607" s="228">
        <v>33702</v>
      </c>
      <c r="G607" s="227" t="s">
        <v>757</v>
      </c>
      <c r="H607" s="227" t="s">
        <v>383</v>
      </c>
      <c r="I607" s="227" t="s">
        <v>61</v>
      </c>
      <c r="T607" s="229"/>
    </row>
    <row r="608" spans="1:28" x14ac:dyDescent="0.3">
      <c r="A608" s="227">
        <v>210362</v>
      </c>
      <c r="B608" s="227" t="s">
        <v>1993</v>
      </c>
      <c r="C608" s="227" t="s">
        <v>102</v>
      </c>
      <c r="D608" s="227" t="s">
        <v>1994</v>
      </c>
      <c r="E608" s="227" t="s">
        <v>382</v>
      </c>
      <c r="F608" s="228">
        <v>33702</v>
      </c>
      <c r="G608" s="227" t="s">
        <v>556</v>
      </c>
      <c r="H608" s="227" t="s">
        <v>383</v>
      </c>
      <c r="I608" s="227" t="s">
        <v>61</v>
      </c>
      <c r="J608" s="227" t="s">
        <v>384</v>
      </c>
      <c r="K608" s="227">
        <v>2015</v>
      </c>
      <c r="L608" s="227" t="s">
        <v>362</v>
      </c>
      <c r="T608" s="229"/>
      <c r="Y608" s="227" t="s">
        <v>2939</v>
      </c>
      <c r="Z608" s="227" t="s">
        <v>2940</v>
      </c>
      <c r="AA608" s="227" t="s">
        <v>2941</v>
      </c>
      <c r="AB608" s="227" t="s">
        <v>2704</v>
      </c>
    </row>
    <row r="609" spans="1:28" x14ac:dyDescent="0.3">
      <c r="A609" s="227">
        <v>211848</v>
      </c>
      <c r="B609" s="227" t="s">
        <v>926</v>
      </c>
      <c r="C609" s="227" t="s">
        <v>130</v>
      </c>
      <c r="D609" s="227" t="s">
        <v>2123</v>
      </c>
      <c r="E609" s="227" t="s">
        <v>382</v>
      </c>
      <c r="F609" s="228">
        <v>33711</v>
      </c>
      <c r="G609" s="227" t="s">
        <v>2124</v>
      </c>
      <c r="H609" s="227" t="s">
        <v>383</v>
      </c>
      <c r="I609" s="227" t="s">
        <v>61</v>
      </c>
      <c r="J609" s="227" t="s">
        <v>384</v>
      </c>
      <c r="K609" s="227">
        <v>2010</v>
      </c>
      <c r="L609" s="227" t="s">
        <v>360</v>
      </c>
      <c r="T609" s="229"/>
      <c r="Y609" s="227" t="s">
        <v>3233</v>
      </c>
      <c r="Z609" s="227" t="s">
        <v>2849</v>
      </c>
      <c r="AA609" s="227" t="s">
        <v>3234</v>
      </c>
      <c r="AB609" s="227" t="s">
        <v>3235</v>
      </c>
    </row>
    <row r="610" spans="1:28" x14ac:dyDescent="0.3">
      <c r="A610" s="227">
        <v>215464</v>
      </c>
      <c r="B610" s="227" t="s">
        <v>931</v>
      </c>
      <c r="C610" s="227" t="s">
        <v>92</v>
      </c>
      <c r="D610" s="227" t="s">
        <v>761</v>
      </c>
      <c r="E610" s="227" t="s">
        <v>382</v>
      </c>
      <c r="F610" s="228">
        <v>33725</v>
      </c>
      <c r="G610" s="227" t="s">
        <v>757</v>
      </c>
      <c r="H610" s="227" t="s">
        <v>383</v>
      </c>
      <c r="I610" s="227" t="s">
        <v>61</v>
      </c>
      <c r="J610" s="227" t="s">
        <v>384</v>
      </c>
      <c r="K610" s="227">
        <v>2011</v>
      </c>
      <c r="L610" s="227" t="s">
        <v>362</v>
      </c>
      <c r="T610" s="229"/>
      <c r="Y610" s="227" t="s">
        <v>4219</v>
      </c>
      <c r="Z610" s="227" t="s">
        <v>2887</v>
      </c>
      <c r="AA610" s="227" t="s">
        <v>3617</v>
      </c>
      <c r="AB610" s="227" t="s">
        <v>2704</v>
      </c>
    </row>
    <row r="611" spans="1:28" x14ac:dyDescent="0.3">
      <c r="A611" s="227">
        <v>214110</v>
      </c>
      <c r="B611" s="227" t="s">
        <v>2440</v>
      </c>
      <c r="C611" s="227" t="s">
        <v>433</v>
      </c>
      <c r="D611" s="227" t="s">
        <v>2441</v>
      </c>
      <c r="E611" s="227" t="s">
        <v>382</v>
      </c>
      <c r="F611" s="228">
        <v>33744</v>
      </c>
      <c r="G611" s="227" t="s">
        <v>1449</v>
      </c>
      <c r="H611" s="227" t="s">
        <v>383</v>
      </c>
      <c r="I611" s="227" t="s">
        <v>61</v>
      </c>
      <c r="J611" s="227" t="s">
        <v>384</v>
      </c>
      <c r="K611" s="227">
        <v>2010</v>
      </c>
      <c r="L611" s="227" t="s">
        <v>369</v>
      </c>
      <c r="T611" s="229"/>
      <c r="Y611" s="227" t="s">
        <v>3912</v>
      </c>
      <c r="Z611" s="227" t="s">
        <v>3829</v>
      </c>
      <c r="AA611" s="227" t="s">
        <v>3234</v>
      </c>
      <c r="AB611" s="227" t="s">
        <v>2622</v>
      </c>
    </row>
    <row r="612" spans="1:28" x14ac:dyDescent="0.3">
      <c r="A612" s="227">
        <v>211984</v>
      </c>
      <c r="B612" s="227" t="s">
        <v>1443</v>
      </c>
      <c r="C612" s="227" t="s">
        <v>82</v>
      </c>
      <c r="D612" s="227" t="s">
        <v>1937</v>
      </c>
      <c r="E612" s="227" t="s">
        <v>382</v>
      </c>
      <c r="F612" s="228">
        <v>33760</v>
      </c>
      <c r="G612" s="227" t="s">
        <v>757</v>
      </c>
      <c r="H612" s="227" t="s">
        <v>383</v>
      </c>
      <c r="I612" s="227" t="s">
        <v>61</v>
      </c>
      <c r="J612" s="227" t="s">
        <v>361</v>
      </c>
      <c r="K612" s="227">
        <v>2010</v>
      </c>
      <c r="L612" s="227" t="s">
        <v>360</v>
      </c>
      <c r="T612" s="229"/>
      <c r="Y612" s="227" t="s">
        <v>3274</v>
      </c>
      <c r="Z612" s="227" t="s">
        <v>3275</v>
      </c>
      <c r="AA612" s="227" t="s">
        <v>3276</v>
      </c>
      <c r="AB612" s="227" t="s">
        <v>2630</v>
      </c>
    </row>
    <row r="613" spans="1:28" x14ac:dyDescent="0.3">
      <c r="A613" s="227">
        <v>212319</v>
      </c>
      <c r="B613" s="227" t="s">
        <v>1445</v>
      </c>
      <c r="C613" s="227" t="s">
        <v>92</v>
      </c>
      <c r="D613" s="227" t="s">
        <v>2191</v>
      </c>
      <c r="E613" s="227" t="s">
        <v>382</v>
      </c>
      <c r="F613" s="228">
        <v>33764</v>
      </c>
      <c r="G613" s="227" t="s">
        <v>757</v>
      </c>
      <c r="H613" s="227" t="s">
        <v>388</v>
      </c>
      <c r="I613" s="227" t="s">
        <v>61</v>
      </c>
      <c r="J613" s="227" t="s">
        <v>384</v>
      </c>
      <c r="K613" s="227">
        <v>2010</v>
      </c>
      <c r="L613" s="227" t="s">
        <v>360</v>
      </c>
      <c r="T613" s="229"/>
      <c r="Y613" s="227" t="s">
        <v>3368</v>
      </c>
      <c r="Z613" s="227" t="s">
        <v>3369</v>
      </c>
      <c r="AA613" s="227" t="s">
        <v>3370</v>
      </c>
      <c r="AB613" s="227" t="s">
        <v>2662</v>
      </c>
    </row>
    <row r="614" spans="1:28" x14ac:dyDescent="0.3">
      <c r="A614" s="227">
        <v>213043</v>
      </c>
      <c r="B614" s="227" t="s">
        <v>928</v>
      </c>
      <c r="C614" s="227" t="s">
        <v>166</v>
      </c>
      <c r="D614" s="227" t="s">
        <v>2300</v>
      </c>
      <c r="E614" s="227" t="s">
        <v>382</v>
      </c>
      <c r="F614" s="228">
        <v>33780</v>
      </c>
      <c r="G614" s="227" t="s">
        <v>929</v>
      </c>
      <c r="H614" s="227" t="s">
        <v>383</v>
      </c>
      <c r="I614" s="227" t="s">
        <v>61</v>
      </c>
      <c r="J614" s="227" t="s">
        <v>361</v>
      </c>
      <c r="K614" s="227">
        <v>2010</v>
      </c>
      <c r="L614" s="227" t="s">
        <v>372</v>
      </c>
      <c r="T614" s="229"/>
      <c r="Y614" s="227" t="s">
        <v>3621</v>
      </c>
      <c r="Z614" s="227" t="s">
        <v>3526</v>
      </c>
      <c r="AA614" s="227" t="s">
        <v>2650</v>
      </c>
      <c r="AB614" s="227" t="s">
        <v>3622</v>
      </c>
    </row>
    <row r="615" spans="1:28" x14ac:dyDescent="0.3">
      <c r="A615" s="227">
        <v>212031</v>
      </c>
      <c r="B615" s="227" t="s">
        <v>2154</v>
      </c>
      <c r="C615" s="227" t="s">
        <v>464</v>
      </c>
      <c r="D615" s="227" t="s">
        <v>270</v>
      </c>
      <c r="E615" s="227" t="s">
        <v>382</v>
      </c>
      <c r="F615" s="228">
        <v>33783</v>
      </c>
      <c r="G615" s="227" t="s">
        <v>360</v>
      </c>
      <c r="H615" s="227" t="s">
        <v>383</v>
      </c>
      <c r="I615" s="227" t="s">
        <v>61</v>
      </c>
      <c r="J615" s="227" t="s">
        <v>361</v>
      </c>
      <c r="K615" s="227">
        <v>2012</v>
      </c>
      <c r="L615" s="227" t="s">
        <v>360</v>
      </c>
      <c r="T615" s="229"/>
      <c r="Y615" s="227" t="s">
        <v>3300</v>
      </c>
      <c r="Z615" s="227" t="s">
        <v>3301</v>
      </c>
      <c r="AA615" s="227" t="s">
        <v>3302</v>
      </c>
      <c r="AB615" s="227" t="s">
        <v>2630</v>
      </c>
    </row>
    <row r="616" spans="1:28" x14ac:dyDescent="0.3">
      <c r="A616" s="227">
        <v>214455</v>
      </c>
      <c r="B616" s="227" t="s">
        <v>2473</v>
      </c>
      <c r="C616" s="227" t="s">
        <v>137</v>
      </c>
      <c r="D616" s="227" t="s">
        <v>2474</v>
      </c>
      <c r="E616" s="227" t="s">
        <v>382</v>
      </c>
      <c r="F616" s="228">
        <v>33800</v>
      </c>
      <c r="G616" s="227" t="s">
        <v>757</v>
      </c>
      <c r="H616" s="227" t="s">
        <v>383</v>
      </c>
      <c r="I616" s="227" t="s">
        <v>61</v>
      </c>
      <c r="J616" s="227" t="s">
        <v>384</v>
      </c>
      <c r="K616" s="227">
        <v>2010</v>
      </c>
      <c r="L616" s="227" t="s">
        <v>360</v>
      </c>
      <c r="T616" s="229"/>
      <c r="Y616" s="227" t="s">
        <v>3966</v>
      </c>
      <c r="Z616" s="227" t="s">
        <v>3410</v>
      </c>
      <c r="AA616" s="227" t="s">
        <v>3967</v>
      </c>
      <c r="AB616" s="227" t="s">
        <v>2630</v>
      </c>
    </row>
    <row r="617" spans="1:28" x14ac:dyDescent="0.3">
      <c r="A617" s="227">
        <v>213534</v>
      </c>
      <c r="B617" s="227" t="s">
        <v>1511</v>
      </c>
      <c r="C617" s="227" t="s">
        <v>86</v>
      </c>
      <c r="D617" s="227" t="s">
        <v>2376</v>
      </c>
      <c r="E617" s="227" t="s">
        <v>382</v>
      </c>
      <c r="F617" s="228">
        <v>33809</v>
      </c>
      <c r="G617" s="227" t="s">
        <v>757</v>
      </c>
      <c r="H617" s="227" t="s">
        <v>383</v>
      </c>
      <c r="I617" s="227" t="s">
        <v>61</v>
      </c>
      <c r="J617" s="227" t="s">
        <v>384</v>
      </c>
      <c r="K617" s="227">
        <v>2011</v>
      </c>
      <c r="L617" s="227" t="s">
        <v>360</v>
      </c>
      <c r="T617" s="229"/>
      <c r="Y617" s="227" t="s">
        <v>3760</v>
      </c>
      <c r="Z617" s="227" t="s">
        <v>3145</v>
      </c>
      <c r="AA617" s="227" t="s">
        <v>3087</v>
      </c>
      <c r="AB617" s="227" t="s">
        <v>2630</v>
      </c>
    </row>
    <row r="618" spans="1:28" x14ac:dyDescent="0.3">
      <c r="A618" s="227">
        <v>214444</v>
      </c>
      <c r="B618" s="227" t="s">
        <v>1675</v>
      </c>
      <c r="C618" s="227" t="s">
        <v>204</v>
      </c>
      <c r="D618" s="227" t="s">
        <v>2472</v>
      </c>
      <c r="E618" s="227" t="s">
        <v>382</v>
      </c>
      <c r="F618" s="228">
        <v>33815</v>
      </c>
      <c r="G618" s="227" t="s">
        <v>757</v>
      </c>
      <c r="H618" s="227" t="s">
        <v>383</v>
      </c>
      <c r="I618" s="227" t="s">
        <v>61</v>
      </c>
      <c r="T618" s="229"/>
    </row>
    <row r="619" spans="1:28" x14ac:dyDescent="0.3">
      <c r="A619" s="227">
        <v>213001</v>
      </c>
      <c r="B619" s="227" t="s">
        <v>1674</v>
      </c>
      <c r="C619" s="227" t="s">
        <v>138</v>
      </c>
      <c r="D619" s="227" t="s">
        <v>493</v>
      </c>
      <c r="E619" s="227" t="s">
        <v>382</v>
      </c>
      <c r="F619" s="228">
        <v>33825</v>
      </c>
      <c r="G619" s="227" t="s">
        <v>367</v>
      </c>
      <c r="H619" s="227" t="s">
        <v>383</v>
      </c>
      <c r="I619" s="227" t="s">
        <v>61</v>
      </c>
      <c r="J619" s="227" t="s">
        <v>361</v>
      </c>
      <c r="K619" s="227">
        <v>2011</v>
      </c>
      <c r="L619" s="227" t="s">
        <v>367</v>
      </c>
      <c r="T619" s="229"/>
      <c r="Y619" s="227" t="s">
        <v>3594</v>
      </c>
      <c r="Z619" s="227" t="s">
        <v>3595</v>
      </c>
      <c r="AA619" s="227" t="s">
        <v>3596</v>
      </c>
      <c r="AB619" s="227" t="s">
        <v>3121</v>
      </c>
    </row>
    <row r="620" spans="1:28" x14ac:dyDescent="0.3">
      <c r="A620" s="227">
        <v>213293</v>
      </c>
      <c r="B620" s="227" t="s">
        <v>1584</v>
      </c>
      <c r="C620" s="227" t="s">
        <v>139</v>
      </c>
      <c r="D620" s="227" t="s">
        <v>2343</v>
      </c>
      <c r="E620" s="227" t="s">
        <v>382</v>
      </c>
      <c r="F620" s="228">
        <v>33832</v>
      </c>
      <c r="G620" s="227" t="s">
        <v>2139</v>
      </c>
      <c r="H620" s="227" t="s">
        <v>383</v>
      </c>
      <c r="I620" s="227" t="s">
        <v>61</v>
      </c>
      <c r="J620" s="227" t="s">
        <v>384</v>
      </c>
      <c r="K620" s="227">
        <v>2017</v>
      </c>
      <c r="L620" s="227" t="s">
        <v>362</v>
      </c>
      <c r="T620" s="229"/>
      <c r="Y620" s="227" t="s">
        <v>3692</v>
      </c>
      <c r="Z620" s="227" t="s">
        <v>3693</v>
      </c>
      <c r="AA620" s="227" t="s">
        <v>3694</v>
      </c>
      <c r="AB620" s="227" t="s">
        <v>3695</v>
      </c>
    </row>
    <row r="621" spans="1:28" x14ac:dyDescent="0.3">
      <c r="A621" s="227">
        <v>213266</v>
      </c>
      <c r="B621" s="227" t="s">
        <v>1634</v>
      </c>
      <c r="C621" s="227" t="s">
        <v>430</v>
      </c>
      <c r="D621" s="227" t="s">
        <v>2338</v>
      </c>
      <c r="E621" s="227" t="s">
        <v>382</v>
      </c>
      <c r="F621" s="228">
        <v>33857</v>
      </c>
      <c r="G621" s="227" t="s">
        <v>778</v>
      </c>
      <c r="H621" s="227" t="s">
        <v>383</v>
      </c>
      <c r="I621" s="227" t="s">
        <v>61</v>
      </c>
      <c r="J621" s="227" t="s">
        <v>361</v>
      </c>
      <c r="K621" s="227">
        <v>2010</v>
      </c>
      <c r="L621" s="227" t="s">
        <v>362</v>
      </c>
      <c r="T621" s="229"/>
      <c r="Y621" s="227" t="s">
        <v>3685</v>
      </c>
      <c r="Z621" s="227" t="s">
        <v>3686</v>
      </c>
      <c r="AA621" s="227" t="s">
        <v>2641</v>
      </c>
      <c r="AB621" s="227" t="s">
        <v>3648</v>
      </c>
    </row>
    <row r="622" spans="1:28" x14ac:dyDescent="0.3">
      <c r="A622" s="227">
        <v>214824</v>
      </c>
      <c r="B622" s="227" t="s">
        <v>925</v>
      </c>
      <c r="C622" s="227" t="s">
        <v>80</v>
      </c>
      <c r="D622" s="227" t="s">
        <v>2525</v>
      </c>
      <c r="E622" s="227" t="s">
        <v>382</v>
      </c>
      <c r="F622" s="228">
        <v>33877</v>
      </c>
      <c r="G622" s="227" t="s">
        <v>802</v>
      </c>
      <c r="H622" s="227" t="s">
        <v>388</v>
      </c>
      <c r="I622" s="227" t="s">
        <v>61</v>
      </c>
      <c r="J622" s="227" t="s">
        <v>384</v>
      </c>
      <c r="K622" s="227">
        <v>2010</v>
      </c>
      <c r="L622" s="227" t="s">
        <v>360</v>
      </c>
      <c r="T622" s="229"/>
      <c r="Y622" s="227" t="s">
        <v>4066</v>
      </c>
      <c r="Z622" s="227" t="s">
        <v>4067</v>
      </c>
      <c r="AA622" s="227" t="s">
        <v>4068</v>
      </c>
      <c r="AB622" s="227" t="s">
        <v>4069</v>
      </c>
    </row>
    <row r="623" spans="1:28" x14ac:dyDescent="0.3">
      <c r="A623" s="227">
        <v>215347</v>
      </c>
      <c r="B623" s="227" t="s">
        <v>1047</v>
      </c>
      <c r="C623" s="227" t="s">
        <v>498</v>
      </c>
      <c r="D623" s="227" t="s">
        <v>2587</v>
      </c>
      <c r="E623" s="227" t="s">
        <v>382</v>
      </c>
      <c r="F623" s="228">
        <v>33883</v>
      </c>
      <c r="G623" s="227" t="s">
        <v>830</v>
      </c>
      <c r="H623" s="227" t="s">
        <v>383</v>
      </c>
      <c r="I623" s="227" t="s">
        <v>61</v>
      </c>
      <c r="J623" s="227" t="s">
        <v>361</v>
      </c>
      <c r="K623" s="227">
        <v>2011</v>
      </c>
      <c r="L623" s="227" t="s">
        <v>369</v>
      </c>
      <c r="T623" s="229"/>
      <c r="Y623" s="227" t="s">
        <v>4186</v>
      </c>
      <c r="Z623" s="227" t="s">
        <v>4187</v>
      </c>
      <c r="AA623" s="227" t="s">
        <v>4188</v>
      </c>
      <c r="AB623" s="227" t="s">
        <v>2774</v>
      </c>
    </row>
    <row r="624" spans="1:28" x14ac:dyDescent="0.3">
      <c r="A624" s="227">
        <v>211122</v>
      </c>
      <c r="B624" s="227" t="s">
        <v>1048</v>
      </c>
      <c r="C624" s="227" t="s">
        <v>502</v>
      </c>
      <c r="D624" s="227" t="s">
        <v>259</v>
      </c>
      <c r="E624" s="227" t="s">
        <v>382</v>
      </c>
      <c r="F624" s="228">
        <v>33897</v>
      </c>
      <c r="G624" s="227" t="s">
        <v>865</v>
      </c>
      <c r="H624" s="227" t="s">
        <v>383</v>
      </c>
      <c r="I624" s="227" t="s">
        <v>61</v>
      </c>
      <c r="J624" s="227" t="s">
        <v>384</v>
      </c>
      <c r="K624" s="227">
        <v>2010</v>
      </c>
      <c r="L624" s="227" t="s">
        <v>360</v>
      </c>
      <c r="T624" s="229"/>
      <c r="Y624" s="227" t="s">
        <v>3044</v>
      </c>
      <c r="Z624" s="227" t="s">
        <v>3045</v>
      </c>
      <c r="AA624" s="227" t="s">
        <v>2833</v>
      </c>
      <c r="AB624" s="227" t="s">
        <v>3046</v>
      </c>
    </row>
    <row r="625" spans="1:28" x14ac:dyDescent="0.3">
      <c r="A625" s="227">
        <v>214031</v>
      </c>
      <c r="B625" s="227" t="s">
        <v>1747</v>
      </c>
      <c r="C625" s="227" t="s">
        <v>426</v>
      </c>
      <c r="D625" s="227" t="s">
        <v>287</v>
      </c>
      <c r="E625" s="227" t="s">
        <v>381</v>
      </c>
      <c r="F625" s="228">
        <v>33901</v>
      </c>
      <c r="G625" s="227" t="s">
        <v>657</v>
      </c>
      <c r="H625" s="227" t="s">
        <v>383</v>
      </c>
      <c r="I625" s="227" t="s">
        <v>61</v>
      </c>
      <c r="J625" s="227" t="s">
        <v>384</v>
      </c>
      <c r="K625" s="227">
        <v>2011</v>
      </c>
      <c r="L625" s="227" t="s">
        <v>362</v>
      </c>
      <c r="T625" s="229"/>
      <c r="Y625" s="227" t="s">
        <v>3883</v>
      </c>
      <c r="Z625" s="227" t="s">
        <v>2918</v>
      </c>
      <c r="AA625" s="227" t="s">
        <v>3780</v>
      </c>
      <c r="AB625" s="227" t="s">
        <v>3884</v>
      </c>
    </row>
    <row r="626" spans="1:28" x14ac:dyDescent="0.3">
      <c r="A626" s="227">
        <v>209536</v>
      </c>
      <c r="B626" s="227" t="s">
        <v>1096</v>
      </c>
      <c r="C626" s="227" t="s">
        <v>199</v>
      </c>
      <c r="D626" s="227" t="s">
        <v>330</v>
      </c>
      <c r="E626" s="227" t="s">
        <v>382</v>
      </c>
      <c r="F626" s="228">
        <v>33905</v>
      </c>
      <c r="G626" s="227" t="s">
        <v>360</v>
      </c>
      <c r="H626" s="227" t="s">
        <v>383</v>
      </c>
      <c r="I626" s="227" t="s">
        <v>61</v>
      </c>
      <c r="Q626" s="227">
        <v>2000</v>
      </c>
      <c r="T626" s="229"/>
      <c r="U626" s="227" t="s">
        <v>633</v>
      </c>
      <c r="V626" s="227" t="s">
        <v>633</v>
      </c>
      <c r="W626" s="227" t="s">
        <v>2610</v>
      </c>
    </row>
    <row r="627" spans="1:28" x14ac:dyDescent="0.3">
      <c r="A627" s="227">
        <v>213025</v>
      </c>
      <c r="B627" s="227" t="s">
        <v>1442</v>
      </c>
      <c r="C627" s="227" t="s">
        <v>139</v>
      </c>
      <c r="D627" s="227" t="s">
        <v>2297</v>
      </c>
      <c r="E627" s="227" t="s">
        <v>382</v>
      </c>
      <c r="F627" s="228">
        <v>33921</v>
      </c>
      <c r="G627" s="227" t="s">
        <v>786</v>
      </c>
      <c r="H627" s="227" t="s">
        <v>383</v>
      </c>
      <c r="I627" s="227" t="s">
        <v>61</v>
      </c>
      <c r="J627" s="227" t="s">
        <v>361</v>
      </c>
      <c r="K627" s="227">
        <v>2011</v>
      </c>
      <c r="L627" s="227" t="s">
        <v>375</v>
      </c>
      <c r="T627" s="229"/>
      <c r="Y627" s="227" t="s">
        <v>3612</v>
      </c>
      <c r="Z627" s="227" t="s">
        <v>3613</v>
      </c>
      <c r="AA627" s="227" t="s">
        <v>3614</v>
      </c>
      <c r="AB627" s="227" t="s">
        <v>3615</v>
      </c>
    </row>
    <row r="628" spans="1:28" x14ac:dyDescent="0.3">
      <c r="A628" s="227">
        <v>212948</v>
      </c>
      <c r="B628" s="227" t="s">
        <v>2281</v>
      </c>
      <c r="C628" s="227" t="s">
        <v>1055</v>
      </c>
      <c r="D628" s="227" t="s">
        <v>845</v>
      </c>
      <c r="E628" s="227" t="s">
        <v>382</v>
      </c>
      <c r="F628" s="228">
        <v>33970</v>
      </c>
      <c r="G628" s="227" t="s">
        <v>2282</v>
      </c>
      <c r="H628" s="227" t="s">
        <v>383</v>
      </c>
      <c r="I628" s="227" t="s">
        <v>61</v>
      </c>
      <c r="J628" s="227" t="s">
        <v>384</v>
      </c>
      <c r="K628" s="227">
        <v>2011</v>
      </c>
      <c r="L628" s="227" t="s">
        <v>379</v>
      </c>
      <c r="T628" s="229"/>
      <c r="Y628" s="227" t="s">
        <v>3578</v>
      </c>
      <c r="Z628" s="227" t="s">
        <v>3579</v>
      </c>
      <c r="AA628" s="227" t="s">
        <v>3040</v>
      </c>
      <c r="AB628" s="227" t="s">
        <v>3580</v>
      </c>
    </row>
    <row r="629" spans="1:28" x14ac:dyDescent="0.3">
      <c r="A629" s="227">
        <v>214305</v>
      </c>
      <c r="B629" s="227" t="s">
        <v>1463</v>
      </c>
      <c r="C629" s="227" t="s">
        <v>117</v>
      </c>
      <c r="D629" s="227" t="s">
        <v>2451</v>
      </c>
      <c r="E629" s="227" t="s">
        <v>382</v>
      </c>
      <c r="F629" s="228">
        <v>33970</v>
      </c>
      <c r="G629" s="227" t="s">
        <v>815</v>
      </c>
      <c r="H629" s="227" t="s">
        <v>383</v>
      </c>
      <c r="I629" s="227" t="s">
        <v>61</v>
      </c>
      <c r="J629" s="227" t="s">
        <v>384</v>
      </c>
      <c r="K629" s="227">
        <v>2011</v>
      </c>
      <c r="L629" s="227" t="s">
        <v>376</v>
      </c>
      <c r="T629" s="229"/>
      <c r="Y629" s="227" t="s">
        <v>3932</v>
      </c>
      <c r="Z629" s="227" t="s">
        <v>2980</v>
      </c>
      <c r="AA629" s="227" t="s">
        <v>3933</v>
      </c>
      <c r="AB629" s="227" t="s">
        <v>2949</v>
      </c>
    </row>
    <row r="630" spans="1:28" x14ac:dyDescent="0.3">
      <c r="A630" s="227">
        <v>211466</v>
      </c>
      <c r="B630" s="227" t="s">
        <v>1454</v>
      </c>
      <c r="C630" s="227" t="s">
        <v>849</v>
      </c>
      <c r="D630" s="227" t="s">
        <v>489</v>
      </c>
      <c r="E630" s="227" t="s">
        <v>382</v>
      </c>
      <c r="F630" s="228">
        <v>33973</v>
      </c>
      <c r="G630" s="227" t="s">
        <v>2062</v>
      </c>
      <c r="H630" s="227" t="s">
        <v>383</v>
      </c>
      <c r="I630" s="227" t="s">
        <v>61</v>
      </c>
      <c r="J630" s="227" t="s">
        <v>384</v>
      </c>
      <c r="K630" s="227">
        <v>2010</v>
      </c>
      <c r="L630" s="227" t="s">
        <v>360</v>
      </c>
      <c r="T630" s="229"/>
      <c r="Y630" s="227" t="s">
        <v>3113</v>
      </c>
      <c r="Z630" s="227" t="s">
        <v>3114</v>
      </c>
      <c r="AA630" s="227" t="s">
        <v>3087</v>
      </c>
      <c r="AB630" s="227" t="s">
        <v>3115</v>
      </c>
    </row>
    <row r="631" spans="1:28" x14ac:dyDescent="0.3">
      <c r="A631" s="227">
        <v>214741</v>
      </c>
      <c r="B631" s="227" t="s">
        <v>935</v>
      </c>
      <c r="C631" s="227" t="s">
        <v>936</v>
      </c>
      <c r="D631" s="227" t="s">
        <v>2513</v>
      </c>
      <c r="E631" s="227" t="s">
        <v>382</v>
      </c>
      <c r="F631" s="228">
        <v>33977</v>
      </c>
      <c r="G631" s="227" t="s">
        <v>793</v>
      </c>
      <c r="H631" s="227" t="s">
        <v>383</v>
      </c>
      <c r="I631" s="227" t="s">
        <v>61</v>
      </c>
      <c r="J631" s="227" t="s">
        <v>361</v>
      </c>
      <c r="K631" s="227">
        <v>2012</v>
      </c>
      <c r="L631" s="227" t="s">
        <v>360</v>
      </c>
      <c r="T631" s="229"/>
      <c r="Y631" s="227" t="s">
        <v>4040</v>
      </c>
      <c r="Z631" s="227" t="s">
        <v>4041</v>
      </c>
      <c r="AA631" s="227" t="s">
        <v>4042</v>
      </c>
      <c r="AB631" s="227" t="s">
        <v>2622</v>
      </c>
    </row>
    <row r="632" spans="1:28" x14ac:dyDescent="0.3">
      <c r="A632" s="227">
        <v>212029</v>
      </c>
      <c r="B632" s="227" t="s">
        <v>2152</v>
      </c>
      <c r="C632" s="227" t="s">
        <v>91</v>
      </c>
      <c r="D632" s="227" t="s">
        <v>2153</v>
      </c>
      <c r="E632" s="227" t="s">
        <v>382</v>
      </c>
      <c r="F632" s="228">
        <v>33980</v>
      </c>
      <c r="G632" s="227" t="s">
        <v>757</v>
      </c>
      <c r="H632" s="227" t="s">
        <v>383</v>
      </c>
      <c r="I632" s="227" t="s">
        <v>61</v>
      </c>
      <c r="J632" s="227" t="s">
        <v>361</v>
      </c>
      <c r="K632" s="227">
        <v>2010</v>
      </c>
      <c r="L632" s="227" t="s">
        <v>360</v>
      </c>
      <c r="T632" s="229"/>
      <c r="Y632" s="227" t="s">
        <v>3297</v>
      </c>
      <c r="Z632" s="227" t="s">
        <v>3298</v>
      </c>
      <c r="AA632" s="227" t="s">
        <v>3299</v>
      </c>
      <c r="AB632" s="227" t="s">
        <v>2630</v>
      </c>
    </row>
    <row r="633" spans="1:28" x14ac:dyDescent="0.3">
      <c r="A633" s="227">
        <v>212160</v>
      </c>
      <c r="B633" s="227" t="s">
        <v>1459</v>
      </c>
      <c r="C633" s="227" t="s">
        <v>117</v>
      </c>
      <c r="D633" s="227" t="s">
        <v>2022</v>
      </c>
      <c r="E633" s="227" t="s">
        <v>382</v>
      </c>
      <c r="F633" s="228">
        <v>33989</v>
      </c>
      <c r="G633" s="227" t="s">
        <v>2168</v>
      </c>
      <c r="H633" s="227" t="s">
        <v>383</v>
      </c>
      <c r="I633" s="227" t="s">
        <v>61</v>
      </c>
      <c r="J633" s="227" t="s">
        <v>384</v>
      </c>
      <c r="K633" s="227">
        <v>2011</v>
      </c>
      <c r="L633" s="227" t="s">
        <v>370</v>
      </c>
      <c r="Y633" s="227" t="s">
        <v>3327</v>
      </c>
      <c r="Z633" s="227" t="s">
        <v>2996</v>
      </c>
      <c r="AA633" s="227" t="s">
        <v>2629</v>
      </c>
      <c r="AB633" s="227" t="s">
        <v>2622</v>
      </c>
    </row>
    <row r="634" spans="1:28" x14ac:dyDescent="0.3">
      <c r="A634" s="227">
        <v>212991</v>
      </c>
      <c r="B634" s="227" t="s">
        <v>1653</v>
      </c>
      <c r="C634" s="227" t="s">
        <v>472</v>
      </c>
      <c r="D634" s="227" t="s">
        <v>2291</v>
      </c>
      <c r="E634" s="227" t="s">
        <v>382</v>
      </c>
      <c r="F634" s="228">
        <v>33992</v>
      </c>
      <c r="G634" s="227" t="s">
        <v>757</v>
      </c>
      <c r="H634" s="227" t="s">
        <v>383</v>
      </c>
      <c r="I634" s="227" t="s">
        <v>61</v>
      </c>
      <c r="T634" s="229"/>
    </row>
    <row r="635" spans="1:28" x14ac:dyDescent="0.3">
      <c r="A635" s="227">
        <v>210066</v>
      </c>
      <c r="B635" s="227" t="s">
        <v>1638</v>
      </c>
      <c r="C635" s="227" t="s">
        <v>106</v>
      </c>
      <c r="D635" s="227" t="s">
        <v>1981</v>
      </c>
      <c r="E635" s="227" t="s">
        <v>382</v>
      </c>
      <c r="F635" s="228">
        <v>33994</v>
      </c>
      <c r="G635" s="227" t="s">
        <v>1982</v>
      </c>
      <c r="H635" s="227" t="s">
        <v>383</v>
      </c>
      <c r="I635" s="227" t="s">
        <v>61</v>
      </c>
      <c r="J635" s="227" t="s">
        <v>384</v>
      </c>
      <c r="K635" s="227">
        <v>2012</v>
      </c>
      <c r="L635" s="227" t="s">
        <v>377</v>
      </c>
      <c r="T635" s="229"/>
      <c r="Y635" s="227" t="s">
        <v>2902</v>
      </c>
      <c r="Z635" s="227" t="s">
        <v>2628</v>
      </c>
      <c r="AA635" s="227" t="s">
        <v>2874</v>
      </c>
      <c r="AB635" s="227" t="s">
        <v>2903</v>
      </c>
    </row>
    <row r="636" spans="1:28" x14ac:dyDescent="0.3">
      <c r="A636" s="227">
        <v>211743</v>
      </c>
      <c r="B636" s="227" t="s">
        <v>2106</v>
      </c>
      <c r="C636" s="227" t="s">
        <v>72</v>
      </c>
      <c r="D636" s="227" t="s">
        <v>2107</v>
      </c>
      <c r="E636" s="227" t="s">
        <v>382</v>
      </c>
      <c r="F636" s="228">
        <v>33994</v>
      </c>
      <c r="G636" s="227" t="s">
        <v>2108</v>
      </c>
      <c r="H636" s="227" t="s">
        <v>383</v>
      </c>
      <c r="I636" s="227" t="s">
        <v>61</v>
      </c>
      <c r="J636" s="227" t="s">
        <v>384</v>
      </c>
      <c r="K636" s="227">
        <v>2011</v>
      </c>
      <c r="L636" s="227" t="s">
        <v>362</v>
      </c>
      <c r="T636" s="229"/>
      <c r="Y636" s="227" t="s">
        <v>3214</v>
      </c>
      <c r="Z636" s="227" t="s">
        <v>3215</v>
      </c>
      <c r="AA636" s="227" t="s">
        <v>3216</v>
      </c>
      <c r="AB636" s="227" t="s">
        <v>3217</v>
      </c>
    </row>
    <row r="637" spans="1:28" x14ac:dyDescent="0.3">
      <c r="A637" s="227">
        <v>210590</v>
      </c>
      <c r="B637" s="227" t="s">
        <v>1337</v>
      </c>
      <c r="C637" s="227" t="s">
        <v>146</v>
      </c>
      <c r="D637" s="227" t="s">
        <v>281</v>
      </c>
      <c r="E637" s="227" t="s">
        <v>381</v>
      </c>
      <c r="F637" s="228">
        <v>33996</v>
      </c>
      <c r="G637" s="227" t="s">
        <v>360</v>
      </c>
      <c r="H637" s="227" t="s">
        <v>383</v>
      </c>
      <c r="I637" s="227" t="s">
        <v>61</v>
      </c>
      <c r="Q637" s="227">
        <v>2000</v>
      </c>
      <c r="T637" s="229"/>
      <c r="V637" s="227" t="s">
        <v>633</v>
      </c>
      <c r="W637" s="227" t="s">
        <v>2610</v>
      </c>
    </row>
    <row r="638" spans="1:28" x14ac:dyDescent="0.3">
      <c r="A638" s="227">
        <v>211555</v>
      </c>
      <c r="B638" s="227" t="s">
        <v>939</v>
      </c>
      <c r="C638" s="227" t="s">
        <v>130</v>
      </c>
      <c r="D638" s="227" t="s">
        <v>833</v>
      </c>
      <c r="E638" s="227" t="s">
        <v>382</v>
      </c>
      <c r="F638" s="228">
        <v>34001</v>
      </c>
      <c r="G638" s="227" t="s">
        <v>757</v>
      </c>
      <c r="H638" s="227" t="s">
        <v>383</v>
      </c>
      <c r="I638" s="227" t="s">
        <v>61</v>
      </c>
      <c r="J638" s="227" t="s">
        <v>384</v>
      </c>
      <c r="K638" s="227">
        <v>2012</v>
      </c>
      <c r="L638" s="227" t="s">
        <v>360</v>
      </c>
      <c r="T638" s="229"/>
      <c r="Y638" s="227" t="s">
        <v>3142</v>
      </c>
      <c r="Z638" s="227" t="s">
        <v>3089</v>
      </c>
      <c r="AA638" s="227" t="s">
        <v>3143</v>
      </c>
      <c r="AB638" s="227" t="s">
        <v>2704</v>
      </c>
    </row>
    <row r="639" spans="1:28" x14ac:dyDescent="0.3">
      <c r="A639" s="227">
        <v>211829</v>
      </c>
      <c r="B639" s="227" t="s">
        <v>2121</v>
      </c>
      <c r="C639" s="227" t="s">
        <v>511</v>
      </c>
      <c r="D639" s="227" t="s">
        <v>932</v>
      </c>
      <c r="E639" s="227" t="s">
        <v>382</v>
      </c>
      <c r="F639" s="228">
        <v>34035</v>
      </c>
      <c r="G639" s="227" t="s">
        <v>545</v>
      </c>
      <c r="H639" s="227" t="s">
        <v>383</v>
      </c>
      <c r="I639" s="227" t="s">
        <v>61</v>
      </c>
      <c r="J639" s="227" t="s">
        <v>361</v>
      </c>
      <c r="K639" s="227">
        <v>2011</v>
      </c>
      <c r="L639" s="227" t="s">
        <v>369</v>
      </c>
      <c r="T639" s="229"/>
      <c r="Y639" s="227" t="s">
        <v>3227</v>
      </c>
      <c r="Z639" s="227" t="s">
        <v>3228</v>
      </c>
      <c r="AA639" s="227" t="s">
        <v>3229</v>
      </c>
      <c r="AB639" s="227" t="s">
        <v>2622</v>
      </c>
    </row>
    <row r="640" spans="1:28" x14ac:dyDescent="0.3">
      <c r="A640" s="227">
        <v>212195</v>
      </c>
      <c r="B640" s="227" t="s">
        <v>2176</v>
      </c>
      <c r="C640" s="227" t="s">
        <v>434</v>
      </c>
      <c r="D640" s="227" t="s">
        <v>889</v>
      </c>
      <c r="E640" s="227" t="s">
        <v>382</v>
      </c>
      <c r="F640" s="228">
        <v>34047</v>
      </c>
      <c r="G640" s="227" t="s">
        <v>757</v>
      </c>
      <c r="H640" s="227" t="s">
        <v>383</v>
      </c>
      <c r="I640" s="227" t="s">
        <v>61</v>
      </c>
      <c r="J640" s="227" t="s">
        <v>361</v>
      </c>
      <c r="K640" s="227">
        <v>2011</v>
      </c>
      <c r="L640" s="227" t="s">
        <v>360</v>
      </c>
      <c r="T640" s="229"/>
      <c r="Y640" s="227" t="s">
        <v>3344</v>
      </c>
      <c r="Z640" s="227" t="s">
        <v>3345</v>
      </c>
      <c r="AA640" s="227" t="s">
        <v>3032</v>
      </c>
      <c r="AB640" s="227" t="s">
        <v>2630</v>
      </c>
    </row>
    <row r="641" spans="1:28" x14ac:dyDescent="0.3">
      <c r="A641" s="227">
        <v>205811</v>
      </c>
      <c r="B641" s="227" t="s">
        <v>1627</v>
      </c>
      <c r="C641" s="227" t="s">
        <v>65</v>
      </c>
      <c r="D641" s="227" t="s">
        <v>1941</v>
      </c>
      <c r="E641" s="227" t="s">
        <v>381</v>
      </c>
      <c r="F641" s="228">
        <v>34049</v>
      </c>
      <c r="G641" s="227" t="s">
        <v>360</v>
      </c>
      <c r="H641" s="227" t="s">
        <v>383</v>
      </c>
      <c r="I641" s="227" t="s">
        <v>61</v>
      </c>
      <c r="J641" s="227" t="s">
        <v>361</v>
      </c>
      <c r="K641" s="227">
        <v>2001</v>
      </c>
      <c r="L641" s="227" t="s">
        <v>369</v>
      </c>
      <c r="T641" s="229"/>
      <c r="Y641" s="227" t="s">
        <v>2771</v>
      </c>
      <c r="Z641" s="227" t="s">
        <v>2772</v>
      </c>
      <c r="AA641" s="227" t="s">
        <v>2773</v>
      </c>
      <c r="AB641" s="227" t="s">
        <v>2774</v>
      </c>
    </row>
    <row r="642" spans="1:28" x14ac:dyDescent="0.3">
      <c r="A642" s="227">
        <v>211812</v>
      </c>
      <c r="B642" s="227" t="s">
        <v>1460</v>
      </c>
      <c r="C642" s="227" t="s">
        <v>147</v>
      </c>
      <c r="D642" s="227" t="s">
        <v>2116</v>
      </c>
      <c r="E642" s="227" t="s">
        <v>382</v>
      </c>
      <c r="F642" s="228">
        <v>34067</v>
      </c>
      <c r="G642" s="227" t="s">
        <v>1932</v>
      </c>
      <c r="H642" s="227" t="s">
        <v>383</v>
      </c>
      <c r="I642" s="227" t="s">
        <v>61</v>
      </c>
      <c r="J642" s="227" t="s">
        <v>384</v>
      </c>
      <c r="K642" s="227">
        <v>2011</v>
      </c>
      <c r="L642" s="227" t="s">
        <v>377</v>
      </c>
      <c r="T642" s="229"/>
      <c r="Y642" s="227" t="s">
        <v>3222</v>
      </c>
      <c r="Z642" s="227" t="s">
        <v>3190</v>
      </c>
      <c r="AA642" s="227" t="s">
        <v>3223</v>
      </c>
      <c r="AB642" s="227" t="s">
        <v>2622</v>
      </c>
    </row>
    <row r="643" spans="1:28" x14ac:dyDescent="0.3">
      <c r="A643" s="227">
        <v>212222</v>
      </c>
      <c r="B643" s="227" t="s">
        <v>1028</v>
      </c>
      <c r="C643" s="227" t="s">
        <v>95</v>
      </c>
      <c r="D643" s="227" t="s">
        <v>2180</v>
      </c>
      <c r="E643" s="227" t="s">
        <v>382</v>
      </c>
      <c r="F643" s="228">
        <v>34070</v>
      </c>
      <c r="G643" s="227" t="s">
        <v>757</v>
      </c>
      <c r="H643" s="227" t="s">
        <v>383</v>
      </c>
      <c r="I643" s="227" t="s">
        <v>61</v>
      </c>
      <c r="J643" s="227" t="s">
        <v>384</v>
      </c>
      <c r="K643" s="227">
        <v>2012</v>
      </c>
      <c r="L643" s="227" t="s">
        <v>360</v>
      </c>
      <c r="T643" s="229"/>
      <c r="Y643" s="227" t="s">
        <v>3349</v>
      </c>
      <c r="Z643" s="227" t="s">
        <v>3336</v>
      </c>
      <c r="AA643" s="227" t="s">
        <v>3350</v>
      </c>
      <c r="AB643" s="227" t="s">
        <v>2806</v>
      </c>
    </row>
    <row r="644" spans="1:28" x14ac:dyDescent="0.3">
      <c r="A644" s="227">
        <v>215175</v>
      </c>
      <c r="B644" s="227" t="s">
        <v>934</v>
      </c>
      <c r="C644" s="227" t="s">
        <v>487</v>
      </c>
      <c r="D644" s="227" t="s">
        <v>2561</v>
      </c>
      <c r="E644" s="227" t="s">
        <v>382</v>
      </c>
      <c r="F644" s="228">
        <v>34081</v>
      </c>
      <c r="G644" s="227" t="s">
        <v>771</v>
      </c>
      <c r="H644" s="227" t="s">
        <v>383</v>
      </c>
      <c r="I644" s="227" t="s">
        <v>61</v>
      </c>
      <c r="J644" s="227" t="s">
        <v>361</v>
      </c>
      <c r="K644" s="227">
        <v>2012</v>
      </c>
      <c r="L644" s="227" t="s">
        <v>360</v>
      </c>
      <c r="T644" s="229"/>
      <c r="Y644" s="227" t="s">
        <v>4150</v>
      </c>
      <c r="Z644" s="227" t="s">
        <v>4151</v>
      </c>
      <c r="AA644" s="227" t="s">
        <v>4152</v>
      </c>
      <c r="AB644" s="227" t="s">
        <v>2622</v>
      </c>
    </row>
    <row r="645" spans="1:28" x14ac:dyDescent="0.3">
      <c r="A645" s="227">
        <v>210518</v>
      </c>
      <c r="B645" s="227" t="s">
        <v>1146</v>
      </c>
      <c r="C645" s="227" t="s">
        <v>156</v>
      </c>
      <c r="D645" s="227" t="s">
        <v>320</v>
      </c>
      <c r="E645" s="227" t="s">
        <v>382</v>
      </c>
      <c r="F645" s="228">
        <v>34093</v>
      </c>
      <c r="G645" s="227" t="s">
        <v>360</v>
      </c>
      <c r="H645" s="227" t="s">
        <v>383</v>
      </c>
      <c r="I645" s="227" t="s">
        <v>61</v>
      </c>
      <c r="J645" s="227" t="s">
        <v>384</v>
      </c>
      <c r="K645" s="227">
        <v>2013</v>
      </c>
      <c r="L645" s="227" t="s">
        <v>360</v>
      </c>
      <c r="T645" s="229"/>
      <c r="Y645" s="227" t="s">
        <v>2963</v>
      </c>
      <c r="Z645" s="227" t="s">
        <v>2964</v>
      </c>
      <c r="AA645" s="227" t="s">
        <v>2965</v>
      </c>
      <c r="AB645" s="227" t="s">
        <v>2630</v>
      </c>
    </row>
    <row r="646" spans="1:28" x14ac:dyDescent="0.3">
      <c r="A646" s="227">
        <v>214357</v>
      </c>
      <c r="B646" s="227" t="s">
        <v>1458</v>
      </c>
      <c r="C646" s="227" t="s">
        <v>125</v>
      </c>
      <c r="D646" s="227" t="s">
        <v>642</v>
      </c>
      <c r="E646" s="227" t="s">
        <v>382</v>
      </c>
      <c r="F646" s="228">
        <v>34099</v>
      </c>
      <c r="G646" s="227" t="s">
        <v>799</v>
      </c>
      <c r="H646" s="227" t="s">
        <v>383</v>
      </c>
      <c r="I646" s="227" t="s">
        <v>61</v>
      </c>
      <c r="J646" s="227" t="s">
        <v>384</v>
      </c>
      <c r="K646" s="227">
        <v>2011</v>
      </c>
      <c r="L646" s="227" t="s">
        <v>362</v>
      </c>
      <c r="T646" s="229"/>
      <c r="Y646" s="227" t="s">
        <v>3941</v>
      </c>
      <c r="Z646" s="227" t="s">
        <v>3036</v>
      </c>
      <c r="AA646" s="227" t="s">
        <v>3454</v>
      </c>
      <c r="AB646" s="227" t="s">
        <v>3942</v>
      </c>
    </row>
    <row r="647" spans="1:28" x14ac:dyDescent="0.3">
      <c r="A647" s="227">
        <v>212297</v>
      </c>
      <c r="B647" s="227" t="s">
        <v>1481</v>
      </c>
      <c r="C647" s="227" t="s">
        <v>1482</v>
      </c>
      <c r="D647" s="227" t="s">
        <v>2189</v>
      </c>
      <c r="E647" s="227" t="s">
        <v>382</v>
      </c>
      <c r="F647" s="228">
        <v>34099</v>
      </c>
      <c r="G647" s="227" t="s">
        <v>757</v>
      </c>
      <c r="H647" s="227" t="s">
        <v>383</v>
      </c>
      <c r="I647" s="227" t="s">
        <v>61</v>
      </c>
      <c r="J647" s="227" t="s">
        <v>384</v>
      </c>
      <c r="K647" s="227">
        <v>2012</v>
      </c>
      <c r="L647" s="227" t="s">
        <v>362</v>
      </c>
      <c r="T647" s="229"/>
      <c r="Y647" s="227" t="s">
        <v>3365</v>
      </c>
      <c r="Z647" s="227" t="s">
        <v>3366</v>
      </c>
      <c r="AA647" s="227" t="s">
        <v>3367</v>
      </c>
      <c r="AB647" s="227" t="s">
        <v>2671</v>
      </c>
    </row>
    <row r="648" spans="1:28" x14ac:dyDescent="0.3">
      <c r="A648" s="227">
        <v>213215</v>
      </c>
      <c r="B648" s="227" t="s">
        <v>1021</v>
      </c>
      <c r="C648" s="227" t="s">
        <v>101</v>
      </c>
      <c r="D648" s="227" t="s">
        <v>2324</v>
      </c>
      <c r="E648" s="227" t="s">
        <v>382</v>
      </c>
      <c r="F648" s="228">
        <v>34119</v>
      </c>
      <c r="G648" s="227" t="s">
        <v>757</v>
      </c>
      <c r="H648" s="227" t="s">
        <v>383</v>
      </c>
      <c r="I648" s="227" t="s">
        <v>61</v>
      </c>
      <c r="J648" s="227" t="s">
        <v>384</v>
      </c>
      <c r="K648" s="227">
        <v>2011</v>
      </c>
      <c r="L648" s="227" t="s">
        <v>362</v>
      </c>
      <c r="T648" s="229"/>
      <c r="Y648" s="227" t="s">
        <v>3662</v>
      </c>
      <c r="Z648" s="227" t="s">
        <v>2928</v>
      </c>
      <c r="AA648" s="227" t="s">
        <v>3663</v>
      </c>
      <c r="AB648" s="227" t="s">
        <v>2622</v>
      </c>
    </row>
    <row r="649" spans="1:28" x14ac:dyDescent="0.3">
      <c r="A649" s="227">
        <v>214689</v>
      </c>
      <c r="B649" s="227" t="s">
        <v>1008</v>
      </c>
      <c r="C649" s="227" t="s">
        <v>197</v>
      </c>
      <c r="D649" s="227" t="s">
        <v>2502</v>
      </c>
      <c r="E649" s="227" t="s">
        <v>382</v>
      </c>
      <c r="F649" s="228">
        <v>34165</v>
      </c>
      <c r="G649" s="227" t="s">
        <v>368</v>
      </c>
      <c r="H649" s="227" t="s">
        <v>383</v>
      </c>
      <c r="I649" s="227" t="s">
        <v>61</v>
      </c>
      <c r="T649" s="229"/>
    </row>
    <row r="650" spans="1:28" x14ac:dyDescent="0.3">
      <c r="A650" s="227">
        <v>212433</v>
      </c>
      <c r="B650" s="227" t="s">
        <v>1525</v>
      </c>
      <c r="C650" s="227" t="s">
        <v>146</v>
      </c>
      <c r="D650" s="227" t="s">
        <v>2206</v>
      </c>
      <c r="E650" s="227" t="s">
        <v>382</v>
      </c>
      <c r="F650" s="228">
        <v>34177</v>
      </c>
      <c r="G650" s="227" t="s">
        <v>757</v>
      </c>
      <c r="H650" s="227" t="s">
        <v>383</v>
      </c>
      <c r="I650" s="227" t="s">
        <v>61</v>
      </c>
      <c r="J650" s="227" t="s">
        <v>384</v>
      </c>
      <c r="K650" s="227">
        <v>2014</v>
      </c>
      <c r="L650" s="227" t="s">
        <v>362</v>
      </c>
      <c r="T650" s="229"/>
      <c r="Y650" s="227" t="s">
        <v>3402</v>
      </c>
      <c r="Z650" s="227" t="s">
        <v>3403</v>
      </c>
      <c r="AA650" s="227" t="s">
        <v>2851</v>
      </c>
      <c r="AB650" s="227" t="s">
        <v>2704</v>
      </c>
    </row>
    <row r="651" spans="1:28" x14ac:dyDescent="0.3">
      <c r="A651" s="227">
        <v>212994</v>
      </c>
      <c r="B651" s="227" t="s">
        <v>1163</v>
      </c>
      <c r="C651" s="227" t="s">
        <v>107</v>
      </c>
      <c r="D651" s="227" t="s">
        <v>1164</v>
      </c>
      <c r="E651" s="227" t="s">
        <v>382</v>
      </c>
      <c r="F651" s="228">
        <v>34182</v>
      </c>
      <c r="G651" s="227" t="s">
        <v>537</v>
      </c>
      <c r="H651" s="227" t="s">
        <v>383</v>
      </c>
      <c r="I651" s="227" t="s">
        <v>61</v>
      </c>
      <c r="Q651" s="227">
        <v>2000</v>
      </c>
      <c r="T651" s="229"/>
      <c r="U651" s="227" t="s">
        <v>633</v>
      </c>
      <c r="V651" s="227" t="s">
        <v>633</v>
      </c>
      <c r="W651" s="227" t="s">
        <v>2610</v>
      </c>
    </row>
    <row r="652" spans="1:28" x14ac:dyDescent="0.3">
      <c r="A652" s="227">
        <v>213044</v>
      </c>
      <c r="B652" s="227" t="s">
        <v>2301</v>
      </c>
      <c r="C652" s="227" t="s">
        <v>92</v>
      </c>
      <c r="D652" s="227" t="s">
        <v>2302</v>
      </c>
      <c r="E652" s="227" t="s">
        <v>382</v>
      </c>
      <c r="F652" s="228">
        <v>34190</v>
      </c>
      <c r="G652" s="227" t="s">
        <v>757</v>
      </c>
      <c r="H652" s="227" t="s">
        <v>383</v>
      </c>
      <c r="I652" s="227" t="s">
        <v>61</v>
      </c>
      <c r="T652" s="229"/>
    </row>
    <row r="653" spans="1:28" x14ac:dyDescent="0.3">
      <c r="A653" s="227">
        <v>211150</v>
      </c>
      <c r="B653" s="227" t="s">
        <v>1535</v>
      </c>
      <c r="C653" s="227" t="s">
        <v>108</v>
      </c>
      <c r="D653" s="227" t="s">
        <v>2032</v>
      </c>
      <c r="E653" s="227" t="s">
        <v>382</v>
      </c>
      <c r="F653" s="228">
        <v>34201</v>
      </c>
      <c r="G653" s="227" t="s">
        <v>757</v>
      </c>
      <c r="H653" s="227" t="s">
        <v>383</v>
      </c>
      <c r="I653" s="227" t="s">
        <v>61</v>
      </c>
      <c r="J653" s="227" t="s">
        <v>384</v>
      </c>
      <c r="K653" s="227">
        <v>2015</v>
      </c>
      <c r="L653" s="227" t="s">
        <v>360</v>
      </c>
      <c r="T653" s="229"/>
      <c r="Y653" s="227" t="s">
        <v>3053</v>
      </c>
      <c r="Z653" s="227" t="s">
        <v>3054</v>
      </c>
      <c r="AA653" s="227" t="s">
        <v>3055</v>
      </c>
      <c r="AB653" s="227" t="s">
        <v>2806</v>
      </c>
    </row>
    <row r="654" spans="1:28" x14ac:dyDescent="0.3">
      <c r="A654" s="227">
        <v>211545</v>
      </c>
      <c r="B654" s="227" t="s">
        <v>1503</v>
      </c>
      <c r="C654" s="227" t="s">
        <v>62</v>
      </c>
      <c r="D654" s="227" t="s">
        <v>2075</v>
      </c>
      <c r="E654" s="227" t="s">
        <v>382</v>
      </c>
      <c r="F654" s="228">
        <v>34204</v>
      </c>
      <c r="G654" s="227" t="s">
        <v>757</v>
      </c>
      <c r="H654" s="227" t="s">
        <v>383</v>
      </c>
      <c r="I654" s="227" t="s">
        <v>61</v>
      </c>
      <c r="J654" s="227" t="s">
        <v>384</v>
      </c>
      <c r="K654" s="227">
        <v>2013</v>
      </c>
      <c r="L654" s="227" t="s">
        <v>362</v>
      </c>
      <c r="T654" s="229"/>
      <c r="Y654" s="227" t="s">
        <v>3132</v>
      </c>
      <c r="Z654" s="227" t="s">
        <v>3133</v>
      </c>
      <c r="AA654" s="227" t="s">
        <v>3029</v>
      </c>
      <c r="AB654" s="227" t="s">
        <v>2676</v>
      </c>
    </row>
    <row r="655" spans="1:28" x14ac:dyDescent="0.3">
      <c r="A655" s="227">
        <v>214855</v>
      </c>
      <c r="B655" s="227" t="s">
        <v>933</v>
      </c>
      <c r="C655" s="227" t="s">
        <v>71</v>
      </c>
      <c r="D655" s="227" t="s">
        <v>2529</v>
      </c>
      <c r="E655" s="227" t="s">
        <v>382</v>
      </c>
      <c r="F655" s="228">
        <v>34206</v>
      </c>
      <c r="G655" s="227" t="s">
        <v>2530</v>
      </c>
      <c r="H655" s="227" t="s">
        <v>383</v>
      </c>
      <c r="I655" s="227" t="s">
        <v>61</v>
      </c>
      <c r="J655" s="227" t="s">
        <v>361</v>
      </c>
      <c r="K655" s="227">
        <v>2011</v>
      </c>
      <c r="L655" s="227" t="s">
        <v>372</v>
      </c>
      <c r="T655" s="229"/>
      <c r="Y655" s="227" t="s">
        <v>4078</v>
      </c>
      <c r="Z655" s="227" t="s">
        <v>2767</v>
      </c>
      <c r="AA655" s="227" t="s">
        <v>3389</v>
      </c>
      <c r="AB655" s="227" t="s">
        <v>2646</v>
      </c>
    </row>
    <row r="656" spans="1:28" x14ac:dyDescent="0.3">
      <c r="A656" s="227">
        <v>210174</v>
      </c>
      <c r="B656" s="227" t="s">
        <v>1051</v>
      </c>
      <c r="C656" s="227" t="s">
        <v>638</v>
      </c>
      <c r="D656" s="227" t="s">
        <v>497</v>
      </c>
      <c r="E656" s="227" t="s">
        <v>382</v>
      </c>
      <c r="F656" s="228">
        <v>34217</v>
      </c>
      <c r="G656" s="227" t="s">
        <v>757</v>
      </c>
      <c r="H656" s="227" t="s">
        <v>383</v>
      </c>
      <c r="I656" s="227" t="s">
        <v>61</v>
      </c>
      <c r="J656" s="227" t="s">
        <v>361</v>
      </c>
      <c r="K656" s="227">
        <v>2013</v>
      </c>
      <c r="L656" s="227" t="s">
        <v>360</v>
      </c>
      <c r="T656" s="229"/>
      <c r="Y656" s="227" t="s">
        <v>2920</v>
      </c>
      <c r="Z656" s="227" t="s">
        <v>2921</v>
      </c>
      <c r="AA656" s="227" t="s">
        <v>2922</v>
      </c>
      <c r="AB656" s="227" t="s">
        <v>2923</v>
      </c>
    </row>
    <row r="657" spans="1:28" x14ac:dyDescent="0.3">
      <c r="A657" s="227">
        <v>211941</v>
      </c>
      <c r="B657" s="227" t="s">
        <v>2134</v>
      </c>
      <c r="C657" s="227" t="s">
        <v>105</v>
      </c>
      <c r="D657" s="227" t="s">
        <v>2135</v>
      </c>
      <c r="E657" s="227" t="s">
        <v>382</v>
      </c>
      <c r="F657" s="228">
        <v>34234</v>
      </c>
      <c r="G657" s="227" t="s">
        <v>757</v>
      </c>
      <c r="H657" s="227" t="s">
        <v>388</v>
      </c>
      <c r="I657" s="227" t="s">
        <v>61</v>
      </c>
      <c r="J657" s="227" t="s">
        <v>384</v>
      </c>
      <c r="K657" s="227">
        <v>2011</v>
      </c>
      <c r="L657" s="227" t="s">
        <v>362</v>
      </c>
      <c r="T657" s="229"/>
      <c r="Y657" s="227" t="s">
        <v>3253</v>
      </c>
      <c r="Z657" s="227" t="s">
        <v>3254</v>
      </c>
      <c r="AA657" s="227" t="s">
        <v>3255</v>
      </c>
      <c r="AB657" s="227" t="s">
        <v>3256</v>
      </c>
    </row>
    <row r="658" spans="1:28" x14ac:dyDescent="0.3">
      <c r="A658" s="227">
        <v>212107</v>
      </c>
      <c r="B658" s="227" t="s">
        <v>1340</v>
      </c>
      <c r="C658" s="227" t="s">
        <v>151</v>
      </c>
      <c r="D658" s="227" t="s">
        <v>473</v>
      </c>
      <c r="E658" s="227" t="s">
        <v>381</v>
      </c>
      <c r="F658" s="228">
        <v>34241</v>
      </c>
      <c r="G658" s="227" t="s">
        <v>1341</v>
      </c>
      <c r="H658" s="227" t="s">
        <v>383</v>
      </c>
      <c r="I658" s="227" t="s">
        <v>61</v>
      </c>
      <c r="Q658" s="227">
        <v>2000</v>
      </c>
      <c r="T658" s="229"/>
      <c r="V658" s="227" t="s">
        <v>633</v>
      </c>
      <c r="W658" s="227" t="s">
        <v>2610</v>
      </c>
    </row>
    <row r="659" spans="1:28" x14ac:dyDescent="0.3">
      <c r="A659" s="227">
        <v>210156</v>
      </c>
      <c r="B659" s="227" t="s">
        <v>1986</v>
      </c>
      <c r="C659" s="227" t="s">
        <v>426</v>
      </c>
      <c r="D659" s="227" t="s">
        <v>841</v>
      </c>
      <c r="E659" s="227" t="s">
        <v>381</v>
      </c>
      <c r="F659" s="228">
        <v>34245</v>
      </c>
      <c r="G659" s="227" t="s">
        <v>360</v>
      </c>
      <c r="H659" s="227" t="s">
        <v>383</v>
      </c>
      <c r="I659" s="227" t="s">
        <v>61</v>
      </c>
      <c r="J659" s="227" t="s">
        <v>384</v>
      </c>
      <c r="K659" s="227">
        <v>2011</v>
      </c>
      <c r="L659" s="227" t="s">
        <v>360</v>
      </c>
      <c r="T659" s="229"/>
      <c r="Y659" s="227" t="s">
        <v>2917</v>
      </c>
      <c r="Z659" s="227" t="s">
        <v>2918</v>
      </c>
      <c r="AA659" s="227" t="s">
        <v>2919</v>
      </c>
      <c r="AB659" s="227" t="s">
        <v>2630</v>
      </c>
    </row>
    <row r="660" spans="1:28" x14ac:dyDescent="0.3">
      <c r="A660" s="227">
        <v>214745</v>
      </c>
      <c r="B660" s="227" t="s">
        <v>1058</v>
      </c>
      <c r="C660" s="227" t="s">
        <v>117</v>
      </c>
      <c r="D660" s="227" t="s">
        <v>2518</v>
      </c>
      <c r="E660" s="227" t="s">
        <v>382</v>
      </c>
      <c r="F660" s="228">
        <v>34283</v>
      </c>
      <c r="G660" s="227" t="s">
        <v>2210</v>
      </c>
      <c r="H660" s="227" t="s">
        <v>383</v>
      </c>
      <c r="I660" s="227" t="s">
        <v>61</v>
      </c>
      <c r="J660" s="227" t="s">
        <v>384</v>
      </c>
      <c r="K660" s="227">
        <v>2011</v>
      </c>
      <c r="L660" s="227" t="s">
        <v>379</v>
      </c>
      <c r="T660" s="229"/>
      <c r="Y660" s="227" t="s">
        <v>4046</v>
      </c>
      <c r="Z660" s="227" t="s">
        <v>2996</v>
      </c>
      <c r="AA660" s="227" t="s">
        <v>4047</v>
      </c>
      <c r="AB660" s="227" t="s">
        <v>4048</v>
      </c>
    </row>
    <row r="661" spans="1:28" x14ac:dyDescent="0.3">
      <c r="A661" s="227">
        <v>214459</v>
      </c>
      <c r="B661" s="227" t="s">
        <v>1679</v>
      </c>
      <c r="C661" s="227" t="s">
        <v>108</v>
      </c>
      <c r="D661" s="227" t="s">
        <v>481</v>
      </c>
      <c r="E661" s="227" t="s">
        <v>382</v>
      </c>
      <c r="F661" s="228">
        <v>34317</v>
      </c>
      <c r="G661" s="227" t="s">
        <v>757</v>
      </c>
      <c r="H661" s="227" t="s">
        <v>383</v>
      </c>
      <c r="I661" s="227" t="s">
        <v>61</v>
      </c>
      <c r="T661" s="229"/>
    </row>
    <row r="662" spans="1:28" x14ac:dyDescent="0.3">
      <c r="A662" s="227">
        <v>209818</v>
      </c>
      <c r="B662" s="227" t="s">
        <v>1617</v>
      </c>
      <c r="C662" s="227" t="s">
        <v>64</v>
      </c>
      <c r="D662" s="227" t="s">
        <v>1973</v>
      </c>
      <c r="E662" s="227" t="s">
        <v>382</v>
      </c>
      <c r="F662" s="228">
        <v>34321</v>
      </c>
      <c r="G662" s="227" t="s">
        <v>802</v>
      </c>
      <c r="H662" s="227" t="s">
        <v>383</v>
      </c>
      <c r="I662" s="227" t="s">
        <v>61</v>
      </c>
      <c r="J662" s="227" t="s">
        <v>384</v>
      </c>
      <c r="K662" s="227">
        <v>2017</v>
      </c>
      <c r="L662" s="227" t="s">
        <v>362</v>
      </c>
      <c r="T662" s="229"/>
      <c r="Y662" s="227" t="s">
        <v>2867</v>
      </c>
      <c r="Z662" s="227" t="s">
        <v>2868</v>
      </c>
      <c r="AA662" s="227" t="s">
        <v>2869</v>
      </c>
      <c r="AB662" s="227" t="s">
        <v>2704</v>
      </c>
    </row>
    <row r="663" spans="1:28" x14ac:dyDescent="0.3">
      <c r="A663" s="227">
        <v>212625</v>
      </c>
      <c r="B663" s="227" t="s">
        <v>1059</v>
      </c>
      <c r="C663" s="227" t="s">
        <v>63</v>
      </c>
      <c r="D663" s="227" t="s">
        <v>2240</v>
      </c>
      <c r="E663" s="227" t="s">
        <v>382</v>
      </c>
      <c r="F663" s="228">
        <v>34328</v>
      </c>
      <c r="G663" s="227" t="s">
        <v>791</v>
      </c>
      <c r="H663" s="227" t="s">
        <v>383</v>
      </c>
      <c r="I663" s="227" t="s">
        <v>61</v>
      </c>
      <c r="J663" s="227" t="s">
        <v>384</v>
      </c>
      <c r="K663" s="227">
        <v>2016</v>
      </c>
      <c r="L663" s="227" t="s">
        <v>362</v>
      </c>
      <c r="T663" s="229"/>
      <c r="Y663" s="227" t="s">
        <v>3465</v>
      </c>
      <c r="Z663" s="227" t="s">
        <v>3466</v>
      </c>
      <c r="AA663" s="227" t="s">
        <v>3467</v>
      </c>
      <c r="AB663" s="227" t="s">
        <v>3348</v>
      </c>
    </row>
    <row r="664" spans="1:28" x14ac:dyDescent="0.3">
      <c r="A664" s="227">
        <v>210747</v>
      </c>
      <c r="B664" s="227" t="s">
        <v>2007</v>
      </c>
      <c r="C664" s="227" t="s">
        <v>117</v>
      </c>
      <c r="D664" s="227" t="s">
        <v>2008</v>
      </c>
      <c r="E664" s="227" t="s">
        <v>381</v>
      </c>
      <c r="F664" s="228">
        <v>34328</v>
      </c>
      <c r="G664" s="227" t="s">
        <v>757</v>
      </c>
      <c r="H664" s="227" t="s">
        <v>383</v>
      </c>
      <c r="I664" s="227" t="s">
        <v>61</v>
      </c>
      <c r="J664" s="227" t="s">
        <v>361</v>
      </c>
      <c r="K664" s="227">
        <v>2011</v>
      </c>
      <c r="L664" s="227" t="s">
        <v>360</v>
      </c>
      <c r="T664" s="229"/>
      <c r="Y664" s="227" t="s">
        <v>2984</v>
      </c>
      <c r="Z664" s="227" t="s">
        <v>2985</v>
      </c>
      <c r="AA664" s="227" t="s">
        <v>2986</v>
      </c>
      <c r="AB664" s="227" t="s">
        <v>2671</v>
      </c>
    </row>
    <row r="665" spans="1:28" x14ac:dyDescent="0.3">
      <c r="A665" s="227">
        <v>214693</v>
      </c>
      <c r="B665" s="227" t="s">
        <v>2505</v>
      </c>
      <c r="C665" s="227" t="s">
        <v>742</v>
      </c>
      <c r="D665" s="227" t="s">
        <v>2506</v>
      </c>
      <c r="E665" s="227" t="s">
        <v>382</v>
      </c>
      <c r="F665" s="228">
        <v>34335</v>
      </c>
      <c r="G665" s="227" t="s">
        <v>2084</v>
      </c>
      <c r="H665" s="227" t="s">
        <v>383</v>
      </c>
      <c r="I665" s="227" t="s">
        <v>61</v>
      </c>
      <c r="J665" s="227" t="s">
        <v>384</v>
      </c>
      <c r="K665" s="227">
        <v>2012</v>
      </c>
      <c r="L665" s="227" t="s">
        <v>362</v>
      </c>
      <c r="T665" s="229"/>
      <c r="Y665" s="227" t="s">
        <v>4022</v>
      </c>
      <c r="Z665" s="227" t="s">
        <v>4023</v>
      </c>
      <c r="AA665" s="227" t="s">
        <v>4024</v>
      </c>
      <c r="AB665" s="227" t="s">
        <v>4025</v>
      </c>
    </row>
    <row r="666" spans="1:28" x14ac:dyDescent="0.3">
      <c r="A666" s="227">
        <v>210064</v>
      </c>
      <c r="B666" s="227" t="s">
        <v>1327</v>
      </c>
      <c r="C666" s="227" t="s">
        <v>125</v>
      </c>
      <c r="D666" s="227" t="s">
        <v>309</v>
      </c>
      <c r="E666" s="227" t="s">
        <v>382</v>
      </c>
      <c r="F666" s="228">
        <v>34335</v>
      </c>
      <c r="G666" s="227" t="s">
        <v>562</v>
      </c>
      <c r="H666" s="227" t="s">
        <v>383</v>
      </c>
      <c r="I666" s="227" t="s">
        <v>61</v>
      </c>
      <c r="Q666" s="227">
        <v>2000</v>
      </c>
      <c r="T666" s="229"/>
      <c r="V666" s="227" t="s">
        <v>633</v>
      </c>
      <c r="W666" s="227" t="s">
        <v>2610</v>
      </c>
    </row>
    <row r="667" spans="1:28" x14ac:dyDescent="0.3">
      <c r="A667" s="227">
        <v>213003</v>
      </c>
      <c r="B667" s="227" t="s">
        <v>1062</v>
      </c>
      <c r="C667" s="227" t="s">
        <v>446</v>
      </c>
      <c r="D667" s="227" t="s">
        <v>271</v>
      </c>
      <c r="E667" s="227" t="s">
        <v>381</v>
      </c>
      <c r="F667" s="228">
        <v>34335</v>
      </c>
      <c r="G667" s="227" t="s">
        <v>880</v>
      </c>
      <c r="H667" s="227" t="s">
        <v>383</v>
      </c>
      <c r="I667" s="227" t="s">
        <v>61</v>
      </c>
      <c r="J667" s="227" t="s">
        <v>361</v>
      </c>
      <c r="K667" s="227">
        <v>2012</v>
      </c>
      <c r="L667" s="227" t="s">
        <v>373</v>
      </c>
      <c r="T667" s="229"/>
      <c r="Y667" s="227" t="s">
        <v>3597</v>
      </c>
      <c r="Z667" s="227" t="s">
        <v>3598</v>
      </c>
      <c r="AA667" s="227" t="s">
        <v>3599</v>
      </c>
      <c r="AB667" s="227" t="s">
        <v>3600</v>
      </c>
    </row>
    <row r="668" spans="1:28" x14ac:dyDescent="0.3">
      <c r="A668" s="227">
        <v>210335</v>
      </c>
      <c r="B668" s="227" t="s">
        <v>1473</v>
      </c>
      <c r="C668" s="227" t="s">
        <v>848</v>
      </c>
      <c r="D668" s="227" t="s">
        <v>1991</v>
      </c>
      <c r="E668" s="227" t="s">
        <v>382</v>
      </c>
      <c r="F668" s="228">
        <v>34337</v>
      </c>
      <c r="G668" s="227" t="s">
        <v>757</v>
      </c>
      <c r="H668" s="227" t="s">
        <v>383</v>
      </c>
      <c r="I668" s="227" t="s">
        <v>61</v>
      </c>
      <c r="Q668" s="227">
        <v>2000</v>
      </c>
      <c r="T668" s="229"/>
      <c r="W668" s="227" t="s">
        <v>2610</v>
      </c>
    </row>
    <row r="669" spans="1:28" x14ac:dyDescent="0.3">
      <c r="A669" s="227">
        <v>212981</v>
      </c>
      <c r="B669" s="227" t="s">
        <v>1692</v>
      </c>
      <c r="C669" s="227" t="s">
        <v>109</v>
      </c>
      <c r="D669" s="227" t="s">
        <v>2288</v>
      </c>
      <c r="E669" s="227" t="s">
        <v>382</v>
      </c>
      <c r="F669" s="228">
        <v>34339</v>
      </c>
      <c r="G669" s="227" t="s">
        <v>757</v>
      </c>
      <c r="H669" s="227" t="s">
        <v>383</v>
      </c>
      <c r="I669" s="227" t="s">
        <v>61</v>
      </c>
      <c r="J669" s="227" t="s">
        <v>384</v>
      </c>
      <c r="K669" s="227">
        <v>2015</v>
      </c>
      <c r="L669" s="227" t="s">
        <v>360</v>
      </c>
      <c r="T669" s="229"/>
      <c r="Y669" s="227" t="s">
        <v>3589</v>
      </c>
      <c r="Z669" s="227" t="s">
        <v>3590</v>
      </c>
      <c r="AA669" s="227" t="s">
        <v>3159</v>
      </c>
      <c r="AB669" s="227" t="s">
        <v>2630</v>
      </c>
    </row>
    <row r="670" spans="1:28" x14ac:dyDescent="0.3">
      <c r="A670" s="227">
        <v>211655</v>
      </c>
      <c r="B670" s="227" t="s">
        <v>1331</v>
      </c>
      <c r="C670" s="227" t="s">
        <v>645</v>
      </c>
      <c r="D670" s="227" t="s">
        <v>287</v>
      </c>
      <c r="E670" s="227" t="s">
        <v>382</v>
      </c>
      <c r="F670" s="228">
        <v>34342</v>
      </c>
      <c r="G670" s="227" t="s">
        <v>438</v>
      </c>
      <c r="H670" s="227" t="s">
        <v>383</v>
      </c>
      <c r="I670" s="227" t="s">
        <v>61</v>
      </c>
      <c r="T670" s="229"/>
    </row>
    <row r="671" spans="1:28" x14ac:dyDescent="0.3">
      <c r="A671" s="227">
        <v>211388</v>
      </c>
      <c r="B671" s="227" t="s">
        <v>1709</v>
      </c>
      <c r="C671" s="227" t="s">
        <v>68</v>
      </c>
      <c r="D671" s="227" t="s">
        <v>2052</v>
      </c>
      <c r="E671" s="227" t="s">
        <v>382</v>
      </c>
      <c r="F671" s="228">
        <v>34344</v>
      </c>
      <c r="G671" s="227" t="s">
        <v>764</v>
      </c>
      <c r="H671" s="227" t="s">
        <v>383</v>
      </c>
      <c r="I671" s="227" t="s">
        <v>61</v>
      </c>
      <c r="Q671" s="227">
        <v>2000</v>
      </c>
      <c r="T671" s="229"/>
      <c r="W671" s="227" t="s">
        <v>2610</v>
      </c>
    </row>
    <row r="672" spans="1:28" x14ac:dyDescent="0.3">
      <c r="A672" s="227">
        <v>211184</v>
      </c>
      <c r="B672" s="227" t="s">
        <v>1027</v>
      </c>
      <c r="C672" s="227" t="s">
        <v>662</v>
      </c>
      <c r="D672" s="227" t="s">
        <v>2038</v>
      </c>
      <c r="E672" s="227" t="s">
        <v>382</v>
      </c>
      <c r="F672" s="228">
        <v>34352</v>
      </c>
      <c r="G672" s="227" t="s">
        <v>2039</v>
      </c>
      <c r="H672" s="227" t="s">
        <v>383</v>
      </c>
      <c r="I672" s="227" t="s">
        <v>61</v>
      </c>
      <c r="J672" s="227" t="s">
        <v>384</v>
      </c>
      <c r="K672" s="227">
        <v>2012</v>
      </c>
      <c r="L672" s="227" t="s">
        <v>378</v>
      </c>
      <c r="T672" s="229"/>
      <c r="Y672" s="227" t="s">
        <v>3064</v>
      </c>
      <c r="Z672" s="227" t="s">
        <v>3065</v>
      </c>
      <c r="AA672" s="227" t="s">
        <v>2983</v>
      </c>
      <c r="AB672" s="227" t="s">
        <v>3066</v>
      </c>
    </row>
    <row r="673" spans="1:28" x14ac:dyDescent="0.3">
      <c r="A673" s="227">
        <v>210923</v>
      </c>
      <c r="B673" s="227" t="s">
        <v>1488</v>
      </c>
      <c r="C673" s="227" t="s">
        <v>73</v>
      </c>
      <c r="D673" s="227" t="s">
        <v>267</v>
      </c>
      <c r="E673" s="227" t="s">
        <v>382</v>
      </c>
      <c r="F673" s="228">
        <v>34354</v>
      </c>
      <c r="G673" s="227" t="s">
        <v>360</v>
      </c>
      <c r="H673" s="227" t="s">
        <v>383</v>
      </c>
      <c r="I673" s="227" t="s">
        <v>61</v>
      </c>
      <c r="J673" s="227" t="s">
        <v>384</v>
      </c>
      <c r="K673" s="227">
        <v>2012</v>
      </c>
      <c r="L673" s="227" t="s">
        <v>376</v>
      </c>
      <c r="T673" s="229"/>
      <c r="Y673" s="227" t="s">
        <v>3009</v>
      </c>
      <c r="Z673" s="227" t="s">
        <v>3010</v>
      </c>
      <c r="AA673" s="227" t="s">
        <v>2658</v>
      </c>
      <c r="AB673" s="227" t="s">
        <v>2630</v>
      </c>
    </row>
    <row r="674" spans="1:28" x14ac:dyDescent="0.3">
      <c r="A674" s="227">
        <v>210432</v>
      </c>
      <c r="B674" s="227" t="s">
        <v>1077</v>
      </c>
      <c r="C674" s="227" t="s">
        <v>132</v>
      </c>
      <c r="D674" s="227" t="s">
        <v>251</v>
      </c>
      <c r="E674" s="227" t="s">
        <v>381</v>
      </c>
      <c r="F674" s="228">
        <v>34354</v>
      </c>
      <c r="G674" s="227" t="s">
        <v>561</v>
      </c>
      <c r="H674" s="227" t="s">
        <v>383</v>
      </c>
      <c r="I674" s="227" t="s">
        <v>61</v>
      </c>
      <c r="Q674" s="227">
        <v>2000</v>
      </c>
      <c r="T674" s="229"/>
    </row>
    <row r="675" spans="1:28" x14ac:dyDescent="0.3">
      <c r="A675" s="227">
        <v>214766</v>
      </c>
      <c r="B675" s="227" t="s">
        <v>930</v>
      </c>
      <c r="C675" s="227" t="s">
        <v>106</v>
      </c>
      <c r="D675" s="227" t="s">
        <v>2520</v>
      </c>
      <c r="E675" s="227" t="s">
        <v>382</v>
      </c>
      <c r="F675" s="228">
        <v>34356</v>
      </c>
      <c r="G675" s="227" t="s">
        <v>806</v>
      </c>
      <c r="H675" s="227" t="s">
        <v>383</v>
      </c>
      <c r="I675" s="227" t="s">
        <v>61</v>
      </c>
      <c r="T675" s="229"/>
    </row>
    <row r="676" spans="1:28" x14ac:dyDescent="0.3">
      <c r="A676" s="227">
        <v>209872</v>
      </c>
      <c r="B676" s="227" t="s">
        <v>1483</v>
      </c>
      <c r="C676" s="227" t="s">
        <v>111</v>
      </c>
      <c r="D676" s="227" t="s">
        <v>1975</v>
      </c>
      <c r="E676" s="227" t="s">
        <v>382</v>
      </c>
      <c r="F676" s="228">
        <v>34386</v>
      </c>
      <c r="G676" s="227" t="s">
        <v>788</v>
      </c>
      <c r="H676" s="227" t="s">
        <v>383</v>
      </c>
      <c r="I676" s="227" t="s">
        <v>61</v>
      </c>
      <c r="J676" s="227" t="s">
        <v>384</v>
      </c>
      <c r="K676" s="227">
        <v>2012</v>
      </c>
      <c r="L676" s="227" t="s">
        <v>362</v>
      </c>
      <c r="T676" s="229"/>
      <c r="Y676" s="227" t="s">
        <v>2880</v>
      </c>
      <c r="Z676" s="227" t="s">
        <v>2881</v>
      </c>
      <c r="AA676" s="227" t="s">
        <v>2882</v>
      </c>
      <c r="AB676" s="227" t="s">
        <v>2883</v>
      </c>
    </row>
    <row r="677" spans="1:28" x14ac:dyDescent="0.3">
      <c r="A677" s="227">
        <v>213908</v>
      </c>
      <c r="B677" s="227" t="s">
        <v>946</v>
      </c>
      <c r="C677" s="227" t="s">
        <v>147</v>
      </c>
      <c r="D677" s="227" t="s">
        <v>2413</v>
      </c>
      <c r="E677" s="227" t="s">
        <v>382</v>
      </c>
      <c r="F677" s="228">
        <v>34394</v>
      </c>
      <c r="G677" s="227" t="s">
        <v>2414</v>
      </c>
      <c r="H677" s="227" t="s">
        <v>383</v>
      </c>
      <c r="I677" s="227" t="s">
        <v>61</v>
      </c>
      <c r="J677" s="227" t="s">
        <v>384</v>
      </c>
      <c r="K677" s="227">
        <v>2012</v>
      </c>
      <c r="L677" s="227" t="s">
        <v>369</v>
      </c>
      <c r="T677" s="229"/>
      <c r="Y677" s="227" t="s">
        <v>3839</v>
      </c>
      <c r="Z677" s="227" t="s">
        <v>2640</v>
      </c>
      <c r="AA677" s="227" t="s">
        <v>3840</v>
      </c>
      <c r="AB677" s="227" t="s">
        <v>3622</v>
      </c>
    </row>
    <row r="678" spans="1:28" x14ac:dyDescent="0.3">
      <c r="A678" s="227">
        <v>212040</v>
      </c>
      <c r="B678" s="227" t="s">
        <v>1546</v>
      </c>
      <c r="C678" s="227" t="s">
        <v>98</v>
      </c>
      <c r="D678" s="227" t="s">
        <v>2156</v>
      </c>
      <c r="E678" s="227" t="s">
        <v>381</v>
      </c>
      <c r="F678" s="228">
        <v>34396</v>
      </c>
      <c r="G678" s="227" t="s">
        <v>757</v>
      </c>
      <c r="H678" s="227" t="s">
        <v>383</v>
      </c>
      <c r="I678" s="227" t="s">
        <v>61</v>
      </c>
      <c r="J678" s="227" t="s">
        <v>384</v>
      </c>
      <c r="K678" s="227">
        <v>2015</v>
      </c>
      <c r="L678" s="227" t="s">
        <v>360</v>
      </c>
      <c r="T678" s="229"/>
      <c r="Y678" s="227" t="s">
        <v>3308</v>
      </c>
      <c r="Z678" s="227" t="s">
        <v>3309</v>
      </c>
      <c r="AA678" s="227" t="s">
        <v>2956</v>
      </c>
      <c r="AB678" s="227" t="s">
        <v>2765</v>
      </c>
    </row>
    <row r="679" spans="1:28" x14ac:dyDescent="0.3">
      <c r="A679" s="227">
        <v>211317</v>
      </c>
      <c r="B679" s="227" t="s">
        <v>1732</v>
      </c>
      <c r="C679" s="227" t="s">
        <v>1733</v>
      </c>
      <c r="D679" s="227" t="s">
        <v>2049</v>
      </c>
      <c r="E679" s="227" t="s">
        <v>381</v>
      </c>
      <c r="F679" s="228">
        <v>34410</v>
      </c>
      <c r="G679" s="227" t="s">
        <v>563</v>
      </c>
      <c r="H679" s="227" t="s">
        <v>383</v>
      </c>
      <c r="I679" s="227" t="s">
        <v>61</v>
      </c>
      <c r="J679" s="227" t="s">
        <v>361</v>
      </c>
      <c r="K679" s="227">
        <v>2011</v>
      </c>
      <c r="L679" s="227" t="s">
        <v>373</v>
      </c>
      <c r="T679" s="229"/>
      <c r="Y679" s="227" t="s">
        <v>3083</v>
      </c>
      <c r="Z679" s="227" t="s">
        <v>3084</v>
      </c>
      <c r="AA679" s="227" t="s">
        <v>2914</v>
      </c>
      <c r="AB679" s="227" t="s">
        <v>2704</v>
      </c>
    </row>
    <row r="680" spans="1:28" x14ac:dyDescent="0.3">
      <c r="A680" s="227">
        <v>210416</v>
      </c>
      <c r="B680" s="227" t="s">
        <v>1611</v>
      </c>
      <c r="C680" s="227" t="s">
        <v>173</v>
      </c>
      <c r="D680" s="227" t="s">
        <v>1999</v>
      </c>
      <c r="E680" s="227" t="s">
        <v>381</v>
      </c>
      <c r="F680" s="228">
        <v>34452</v>
      </c>
      <c r="G680" s="227" t="s">
        <v>757</v>
      </c>
      <c r="H680" s="227" t="s">
        <v>383</v>
      </c>
      <c r="I680" s="227" t="s">
        <v>61</v>
      </c>
      <c r="J680" s="227" t="s">
        <v>384</v>
      </c>
      <c r="K680" s="227">
        <v>2014</v>
      </c>
      <c r="L680" s="227" t="s">
        <v>360</v>
      </c>
      <c r="T680" s="229"/>
      <c r="Y680" s="227" t="s">
        <v>2954</v>
      </c>
      <c r="Z680" s="227" t="s">
        <v>2955</v>
      </c>
      <c r="AA680" s="227" t="s">
        <v>2914</v>
      </c>
      <c r="AB680" s="227" t="s">
        <v>2622</v>
      </c>
    </row>
    <row r="681" spans="1:28" x14ac:dyDescent="0.3">
      <c r="A681" s="227">
        <v>215271</v>
      </c>
      <c r="B681" s="227" t="s">
        <v>947</v>
      </c>
      <c r="C681" s="227" t="s">
        <v>948</v>
      </c>
      <c r="D681" s="227" t="s">
        <v>2571</v>
      </c>
      <c r="E681" s="227" t="s">
        <v>381</v>
      </c>
      <c r="F681" s="228">
        <v>34456</v>
      </c>
      <c r="G681" s="227" t="s">
        <v>2572</v>
      </c>
      <c r="H681" s="227" t="s">
        <v>383</v>
      </c>
      <c r="I681" s="227" t="s">
        <v>61</v>
      </c>
      <c r="J681" s="227" t="s">
        <v>361</v>
      </c>
      <c r="K681" s="227">
        <v>2012</v>
      </c>
      <c r="L681" s="227" t="s">
        <v>379</v>
      </c>
      <c r="T681" s="229"/>
      <c r="Y681" s="227" t="s">
        <v>4167</v>
      </c>
      <c r="Z681" s="227" t="s">
        <v>4168</v>
      </c>
      <c r="AA681" s="227" t="s">
        <v>4169</v>
      </c>
      <c r="AB681" s="227" t="s">
        <v>4170</v>
      </c>
    </row>
    <row r="682" spans="1:28" x14ac:dyDescent="0.3">
      <c r="A682" s="227">
        <v>210426</v>
      </c>
      <c r="B682" s="227" t="s">
        <v>2000</v>
      </c>
      <c r="C682" s="227" t="s">
        <v>421</v>
      </c>
      <c r="D682" s="227" t="s">
        <v>1017</v>
      </c>
      <c r="E682" s="227" t="s">
        <v>381</v>
      </c>
      <c r="F682" s="228">
        <v>34459</v>
      </c>
      <c r="G682" s="227" t="s">
        <v>367</v>
      </c>
      <c r="H682" s="227" t="s">
        <v>383</v>
      </c>
      <c r="I682" s="227" t="s">
        <v>61</v>
      </c>
      <c r="Q682" s="227">
        <v>2000</v>
      </c>
      <c r="T682" s="229"/>
      <c r="W682" s="227" t="s">
        <v>2610</v>
      </c>
    </row>
    <row r="683" spans="1:28" x14ac:dyDescent="0.3">
      <c r="A683" s="227">
        <v>212413</v>
      </c>
      <c r="B683" s="227" t="s">
        <v>1005</v>
      </c>
      <c r="C683" s="227" t="s">
        <v>68</v>
      </c>
      <c r="D683" s="227" t="s">
        <v>497</v>
      </c>
      <c r="E683" s="227" t="s">
        <v>382</v>
      </c>
      <c r="F683" s="228">
        <v>34463</v>
      </c>
      <c r="G683" s="227" t="s">
        <v>757</v>
      </c>
      <c r="H683" s="227" t="s">
        <v>383</v>
      </c>
      <c r="I683" s="227" t="s">
        <v>61</v>
      </c>
      <c r="J683" s="227" t="s">
        <v>361</v>
      </c>
      <c r="K683" s="227">
        <v>2012</v>
      </c>
      <c r="L683" s="227" t="s">
        <v>360</v>
      </c>
      <c r="T683" s="229"/>
      <c r="Y683" s="227" t="s">
        <v>3397</v>
      </c>
      <c r="Z683" s="227" t="s">
        <v>2633</v>
      </c>
      <c r="AA683" s="227" t="s">
        <v>2962</v>
      </c>
      <c r="AB683" s="227" t="s">
        <v>2671</v>
      </c>
    </row>
    <row r="684" spans="1:28" x14ac:dyDescent="0.3">
      <c r="A684" s="227">
        <v>215294</v>
      </c>
      <c r="B684" s="227" t="s">
        <v>949</v>
      </c>
      <c r="C684" s="227" t="s">
        <v>68</v>
      </c>
      <c r="D684" s="227" t="s">
        <v>2573</v>
      </c>
      <c r="E684" s="227" t="s">
        <v>382</v>
      </c>
      <c r="F684" s="228">
        <v>34471</v>
      </c>
      <c r="G684" s="227" t="s">
        <v>2574</v>
      </c>
      <c r="H684" s="227" t="s">
        <v>383</v>
      </c>
      <c r="I684" s="227" t="s">
        <v>61</v>
      </c>
      <c r="J684" s="227" t="s">
        <v>361</v>
      </c>
      <c r="K684" s="227">
        <v>2012</v>
      </c>
      <c r="L684" s="227" t="s">
        <v>372</v>
      </c>
      <c r="T684" s="229"/>
      <c r="Y684" s="227" t="s">
        <v>4172</v>
      </c>
      <c r="Z684" s="227" t="s">
        <v>3507</v>
      </c>
      <c r="AA684" s="227" t="s">
        <v>4173</v>
      </c>
      <c r="AB684" s="227" t="s">
        <v>4174</v>
      </c>
    </row>
    <row r="685" spans="1:28" x14ac:dyDescent="0.3">
      <c r="A685" s="227">
        <v>211784</v>
      </c>
      <c r="B685" s="227" t="s">
        <v>1496</v>
      </c>
      <c r="C685" s="227" t="s">
        <v>106</v>
      </c>
      <c r="D685" s="227" t="s">
        <v>2114</v>
      </c>
      <c r="E685" s="227" t="s">
        <v>381</v>
      </c>
      <c r="F685" s="228">
        <v>34476</v>
      </c>
      <c r="G685" s="227" t="s">
        <v>757</v>
      </c>
      <c r="H685" s="227" t="s">
        <v>383</v>
      </c>
      <c r="I685" s="227" t="s">
        <v>61</v>
      </c>
      <c r="J685" s="227" t="s">
        <v>384</v>
      </c>
      <c r="K685" s="227">
        <v>2013</v>
      </c>
      <c r="L685" s="227" t="s">
        <v>360</v>
      </c>
      <c r="T685" s="229"/>
      <c r="Y685" s="227" t="s">
        <v>3219</v>
      </c>
      <c r="Z685" s="227" t="s">
        <v>2628</v>
      </c>
      <c r="AA685" s="227" t="s">
        <v>3014</v>
      </c>
      <c r="AB685" s="227" t="s">
        <v>2630</v>
      </c>
    </row>
    <row r="686" spans="1:28" x14ac:dyDescent="0.3">
      <c r="A686" s="227">
        <v>212350</v>
      </c>
      <c r="B686" s="227" t="s">
        <v>1480</v>
      </c>
      <c r="C686" s="227" t="s">
        <v>81</v>
      </c>
      <c r="D686" s="227" t="s">
        <v>822</v>
      </c>
      <c r="E686" s="227" t="s">
        <v>382</v>
      </c>
      <c r="F686" s="228">
        <v>34484</v>
      </c>
      <c r="G686" s="227" t="s">
        <v>757</v>
      </c>
      <c r="H686" s="227" t="s">
        <v>383</v>
      </c>
      <c r="I686" s="227" t="s">
        <v>61</v>
      </c>
      <c r="T686" s="229"/>
    </row>
    <row r="687" spans="1:28" x14ac:dyDescent="0.3">
      <c r="A687" s="227">
        <v>213851</v>
      </c>
      <c r="B687" s="227" t="s">
        <v>941</v>
      </c>
      <c r="C687" s="227" t="s">
        <v>733</v>
      </c>
      <c r="D687" s="227" t="s">
        <v>2406</v>
      </c>
      <c r="E687" s="227" t="s">
        <v>382</v>
      </c>
      <c r="F687" s="228">
        <v>34495</v>
      </c>
      <c r="G687" s="227" t="s">
        <v>757</v>
      </c>
      <c r="H687" s="227" t="s">
        <v>383</v>
      </c>
      <c r="I687" s="227" t="s">
        <v>61</v>
      </c>
      <c r="T687" s="229"/>
    </row>
    <row r="688" spans="1:28" x14ac:dyDescent="0.3">
      <c r="A688" s="227">
        <v>212723</v>
      </c>
      <c r="B688" s="227" t="s">
        <v>1629</v>
      </c>
      <c r="C688" s="227" t="s">
        <v>875</v>
      </c>
      <c r="D688" s="227" t="s">
        <v>2249</v>
      </c>
      <c r="E688" s="227" t="s">
        <v>381</v>
      </c>
      <c r="F688" s="228">
        <v>34495</v>
      </c>
      <c r="G688" s="227" t="s">
        <v>2250</v>
      </c>
      <c r="H688" s="227" t="s">
        <v>383</v>
      </c>
      <c r="I688" s="227" t="s">
        <v>61</v>
      </c>
      <c r="J688" s="227" t="s">
        <v>384</v>
      </c>
      <c r="K688" s="227">
        <v>2016</v>
      </c>
      <c r="L688" s="227" t="s">
        <v>375</v>
      </c>
      <c r="T688" s="229"/>
      <c r="Y688" s="227" t="s">
        <v>3486</v>
      </c>
      <c r="Z688" s="227" t="s">
        <v>3487</v>
      </c>
      <c r="AA688" s="227" t="s">
        <v>3488</v>
      </c>
      <c r="AB688" s="227" t="s">
        <v>2723</v>
      </c>
    </row>
    <row r="689" spans="1:28" x14ac:dyDescent="0.3">
      <c r="A689" s="227">
        <v>212925</v>
      </c>
      <c r="B689" s="227" t="s">
        <v>1464</v>
      </c>
      <c r="C689" s="227" t="s">
        <v>341</v>
      </c>
      <c r="D689" s="227" t="s">
        <v>2279</v>
      </c>
      <c r="E689" s="227" t="s">
        <v>382</v>
      </c>
      <c r="F689" s="228">
        <v>34500</v>
      </c>
      <c r="G689" s="227" t="s">
        <v>757</v>
      </c>
      <c r="H689" s="227" t="s">
        <v>383</v>
      </c>
      <c r="I689" s="227" t="s">
        <v>61</v>
      </c>
      <c r="J689" s="227" t="s">
        <v>361</v>
      </c>
      <c r="K689" s="227">
        <v>2012</v>
      </c>
      <c r="L689" s="227" t="s">
        <v>360</v>
      </c>
      <c r="T689" s="229"/>
      <c r="Y689" s="227" t="s">
        <v>3564</v>
      </c>
      <c r="Z689" s="227" t="s">
        <v>3565</v>
      </c>
      <c r="AA689" s="227" t="s">
        <v>3566</v>
      </c>
      <c r="AB689" s="227" t="s">
        <v>2630</v>
      </c>
    </row>
    <row r="690" spans="1:28" x14ac:dyDescent="0.3">
      <c r="A690" s="227">
        <v>213433</v>
      </c>
      <c r="B690" s="227" t="s">
        <v>937</v>
      </c>
      <c r="C690" s="227" t="s">
        <v>71</v>
      </c>
      <c r="D690" s="227" t="s">
        <v>2365</v>
      </c>
      <c r="E690" s="227" t="s">
        <v>382</v>
      </c>
      <c r="F690" s="228">
        <v>34502</v>
      </c>
      <c r="G690" s="227" t="s">
        <v>817</v>
      </c>
      <c r="H690" s="227" t="s">
        <v>383</v>
      </c>
      <c r="I690" s="227" t="s">
        <v>61</v>
      </c>
      <c r="J690" s="227" t="s">
        <v>384</v>
      </c>
      <c r="K690" s="227">
        <v>2012</v>
      </c>
      <c r="L690" s="227" t="s">
        <v>360</v>
      </c>
      <c r="T690" s="229"/>
      <c r="Y690" s="227" t="s">
        <v>3729</v>
      </c>
      <c r="Z690" s="227" t="s">
        <v>2767</v>
      </c>
      <c r="AA690" s="227" t="s">
        <v>3730</v>
      </c>
      <c r="AB690" s="227" t="s">
        <v>3731</v>
      </c>
    </row>
    <row r="691" spans="1:28" x14ac:dyDescent="0.3">
      <c r="A691" s="227">
        <v>212576</v>
      </c>
      <c r="B691" s="227" t="s">
        <v>1524</v>
      </c>
      <c r="C691" s="227" t="s">
        <v>103</v>
      </c>
      <c r="D691" s="227" t="s">
        <v>2235</v>
      </c>
      <c r="E691" s="227" t="s">
        <v>381</v>
      </c>
      <c r="F691" s="228">
        <v>34505</v>
      </c>
      <c r="G691" s="227" t="s">
        <v>780</v>
      </c>
      <c r="H691" s="227" t="s">
        <v>383</v>
      </c>
      <c r="I691" s="227" t="s">
        <v>61</v>
      </c>
      <c r="J691" s="227" t="s">
        <v>361</v>
      </c>
      <c r="K691" s="227">
        <v>2014</v>
      </c>
      <c r="L691" s="227" t="s">
        <v>362</v>
      </c>
      <c r="T691" s="229"/>
      <c r="Y691" s="227" t="s">
        <v>3456</v>
      </c>
      <c r="Z691" s="227" t="s">
        <v>3457</v>
      </c>
      <c r="AA691" s="227" t="s">
        <v>3087</v>
      </c>
      <c r="AB691" s="227" t="s">
        <v>2875</v>
      </c>
    </row>
    <row r="692" spans="1:28" x14ac:dyDescent="0.3">
      <c r="A692" s="227">
        <v>211060</v>
      </c>
      <c r="B692" s="227" t="s">
        <v>1335</v>
      </c>
      <c r="C692" s="227" t="s">
        <v>134</v>
      </c>
      <c r="D692" s="227" t="s">
        <v>1336</v>
      </c>
      <c r="E692" s="227" t="s">
        <v>381</v>
      </c>
      <c r="F692" s="228">
        <v>34519</v>
      </c>
      <c r="G692" s="227" t="s">
        <v>360</v>
      </c>
      <c r="H692" s="227" t="s">
        <v>383</v>
      </c>
      <c r="I692" s="227" t="s">
        <v>61</v>
      </c>
      <c r="Q692" s="227">
        <v>2000</v>
      </c>
      <c r="T692" s="229"/>
      <c r="V692" s="227" t="s">
        <v>633</v>
      </c>
      <c r="W692" s="227" t="s">
        <v>2610</v>
      </c>
    </row>
    <row r="693" spans="1:28" x14ac:dyDescent="0.3">
      <c r="A693" s="227">
        <v>211843</v>
      </c>
      <c r="B693" s="227" t="s">
        <v>1552</v>
      </c>
      <c r="C693" s="227" t="s">
        <v>62</v>
      </c>
      <c r="D693" s="227" t="s">
        <v>1991</v>
      </c>
      <c r="E693" s="227" t="s">
        <v>382</v>
      </c>
      <c r="F693" s="228">
        <v>34525</v>
      </c>
      <c r="G693" s="227" t="s">
        <v>2096</v>
      </c>
      <c r="H693" s="227" t="s">
        <v>383</v>
      </c>
      <c r="I693" s="227" t="s">
        <v>61</v>
      </c>
      <c r="J693" s="227" t="s">
        <v>384</v>
      </c>
      <c r="K693" s="227">
        <v>2017</v>
      </c>
      <c r="L693" s="227" t="s">
        <v>362</v>
      </c>
      <c r="T693" s="229"/>
      <c r="Y693" s="227" t="s">
        <v>3231</v>
      </c>
      <c r="Z693" s="227" t="s">
        <v>2666</v>
      </c>
      <c r="AA693" s="227" t="s">
        <v>2782</v>
      </c>
      <c r="AB693" s="227" t="s">
        <v>3232</v>
      </c>
    </row>
    <row r="694" spans="1:28" x14ac:dyDescent="0.3">
      <c r="A694" s="227">
        <v>210822</v>
      </c>
      <c r="B694" s="227" t="s">
        <v>1147</v>
      </c>
      <c r="C694" s="227" t="s">
        <v>182</v>
      </c>
      <c r="D694" s="227" t="s">
        <v>297</v>
      </c>
      <c r="E694" s="227" t="s">
        <v>382</v>
      </c>
      <c r="F694" s="228">
        <v>34525</v>
      </c>
      <c r="G694" s="227" t="s">
        <v>360</v>
      </c>
      <c r="H694" s="227" t="s">
        <v>383</v>
      </c>
      <c r="I694" s="227" t="s">
        <v>61</v>
      </c>
      <c r="Q694" s="227">
        <v>2000</v>
      </c>
      <c r="T694" s="229"/>
      <c r="U694" s="227" t="s">
        <v>633</v>
      </c>
      <c r="V694" s="227" t="s">
        <v>633</v>
      </c>
      <c r="W694" s="227" t="s">
        <v>2610</v>
      </c>
    </row>
    <row r="695" spans="1:28" x14ac:dyDescent="0.3">
      <c r="A695" s="227">
        <v>205715</v>
      </c>
      <c r="B695" s="227" t="s">
        <v>1939</v>
      </c>
      <c r="C695" s="227" t="s">
        <v>130</v>
      </c>
      <c r="D695" s="227" t="s">
        <v>1940</v>
      </c>
      <c r="E695" s="227" t="s">
        <v>381</v>
      </c>
      <c r="F695" s="228">
        <v>34551</v>
      </c>
      <c r="G695" s="227" t="s">
        <v>360</v>
      </c>
      <c r="H695" s="227" t="s">
        <v>383</v>
      </c>
      <c r="I695" s="227" t="s">
        <v>61</v>
      </c>
      <c r="Q695" s="227">
        <v>2000</v>
      </c>
      <c r="T695" s="229"/>
      <c r="W695" s="227" t="s">
        <v>2610</v>
      </c>
    </row>
    <row r="696" spans="1:28" x14ac:dyDescent="0.3">
      <c r="A696" s="227">
        <v>211620</v>
      </c>
      <c r="B696" s="227" t="s">
        <v>1485</v>
      </c>
      <c r="C696" s="227" t="s">
        <v>68</v>
      </c>
      <c r="D696" s="227" t="s">
        <v>2091</v>
      </c>
      <c r="E696" s="227" t="s">
        <v>382</v>
      </c>
      <c r="F696" s="228">
        <v>34553</v>
      </c>
      <c r="G696" s="227" t="s">
        <v>792</v>
      </c>
      <c r="H696" s="227" t="s">
        <v>383</v>
      </c>
      <c r="I696" s="227" t="s">
        <v>61</v>
      </c>
      <c r="J696" s="227" t="s">
        <v>361</v>
      </c>
      <c r="K696" s="227">
        <v>2012</v>
      </c>
      <c r="L696" s="227" t="s">
        <v>372</v>
      </c>
      <c r="T696" s="229"/>
      <c r="Y696" s="227" t="s">
        <v>3176</v>
      </c>
      <c r="Z696" s="227" t="s">
        <v>2884</v>
      </c>
      <c r="AA696" s="227" t="s">
        <v>3177</v>
      </c>
      <c r="AB696" s="227" t="s">
        <v>2622</v>
      </c>
    </row>
    <row r="697" spans="1:28" x14ac:dyDescent="0.3">
      <c r="A697" s="227">
        <v>211988</v>
      </c>
      <c r="B697" s="227" t="s">
        <v>1652</v>
      </c>
      <c r="C697" s="227" t="s">
        <v>103</v>
      </c>
      <c r="D697" s="227" t="s">
        <v>2142</v>
      </c>
      <c r="E697" s="227" t="s">
        <v>382</v>
      </c>
      <c r="F697" s="228">
        <v>34578</v>
      </c>
      <c r="G697" s="227" t="s">
        <v>775</v>
      </c>
      <c r="H697" s="227" t="s">
        <v>383</v>
      </c>
      <c r="I697" s="227" t="s">
        <v>61</v>
      </c>
      <c r="J697" s="227" t="s">
        <v>384</v>
      </c>
      <c r="K697" s="227">
        <v>2012</v>
      </c>
      <c r="L697" s="227" t="s">
        <v>362</v>
      </c>
      <c r="T697" s="229"/>
      <c r="Y697" s="227" t="s">
        <v>3277</v>
      </c>
      <c r="Z697" s="227" t="s">
        <v>3278</v>
      </c>
      <c r="AA697" s="227" t="s">
        <v>3279</v>
      </c>
      <c r="AB697" s="227" t="s">
        <v>2679</v>
      </c>
    </row>
    <row r="698" spans="1:28" x14ac:dyDescent="0.3">
      <c r="A698" s="227">
        <v>212548</v>
      </c>
      <c r="B698" s="227" t="s">
        <v>1486</v>
      </c>
      <c r="C698" s="227" t="s">
        <v>126</v>
      </c>
      <c r="D698" s="227" t="s">
        <v>235</v>
      </c>
      <c r="E698" s="227" t="s">
        <v>382</v>
      </c>
      <c r="F698" s="228">
        <v>34589</v>
      </c>
      <c r="G698" s="227" t="s">
        <v>1487</v>
      </c>
      <c r="H698" s="227" t="s">
        <v>383</v>
      </c>
      <c r="I698" s="227" t="s">
        <v>61</v>
      </c>
      <c r="J698" s="227" t="s">
        <v>384</v>
      </c>
      <c r="K698" s="227">
        <v>2012</v>
      </c>
      <c r="L698" s="227" t="s">
        <v>375</v>
      </c>
      <c r="T698" s="229"/>
      <c r="Y698" s="227" t="s">
        <v>3446</v>
      </c>
      <c r="Z698" s="227" t="s">
        <v>3447</v>
      </c>
      <c r="AA698" s="227" t="s">
        <v>2938</v>
      </c>
      <c r="AB698" s="227" t="s">
        <v>2723</v>
      </c>
    </row>
    <row r="699" spans="1:28" x14ac:dyDescent="0.3">
      <c r="A699" s="227">
        <v>212629</v>
      </c>
      <c r="B699" s="227" t="s">
        <v>2241</v>
      </c>
      <c r="C699" s="227" t="s">
        <v>954</v>
      </c>
      <c r="D699" s="227" t="s">
        <v>2242</v>
      </c>
      <c r="E699" s="227" t="s">
        <v>382</v>
      </c>
      <c r="F699" s="228">
        <v>34628</v>
      </c>
      <c r="G699" s="227" t="s">
        <v>807</v>
      </c>
      <c r="H699" s="227" t="s">
        <v>383</v>
      </c>
      <c r="I699" s="227" t="s">
        <v>61</v>
      </c>
      <c r="J699" s="227" t="s">
        <v>384</v>
      </c>
      <c r="K699" s="227">
        <v>2013</v>
      </c>
      <c r="L699" s="227" t="s">
        <v>360</v>
      </c>
      <c r="T699" s="229"/>
      <c r="Y699" s="227" t="s">
        <v>3468</v>
      </c>
      <c r="Z699" s="227" t="s">
        <v>3469</v>
      </c>
      <c r="AA699" s="227" t="s">
        <v>3470</v>
      </c>
      <c r="AB699" s="227" t="s">
        <v>2622</v>
      </c>
    </row>
    <row r="700" spans="1:28" x14ac:dyDescent="0.3">
      <c r="A700" s="227">
        <v>212380</v>
      </c>
      <c r="B700" s="227" t="s">
        <v>1633</v>
      </c>
      <c r="C700" s="227" t="s">
        <v>132</v>
      </c>
      <c r="D700" s="227" t="s">
        <v>2199</v>
      </c>
      <c r="E700" s="227" t="s">
        <v>382</v>
      </c>
      <c r="F700" s="228">
        <v>34634</v>
      </c>
      <c r="G700" s="227" t="s">
        <v>2163</v>
      </c>
      <c r="H700" s="227" t="s">
        <v>383</v>
      </c>
      <c r="I700" s="227" t="s">
        <v>61</v>
      </c>
      <c r="J700" s="227" t="s">
        <v>361</v>
      </c>
      <c r="K700" s="227">
        <v>2012</v>
      </c>
      <c r="L700" s="227" t="s">
        <v>362</v>
      </c>
      <c r="T700" s="229"/>
      <c r="Y700" s="227" t="s">
        <v>3384</v>
      </c>
      <c r="Z700" s="227" t="s">
        <v>3385</v>
      </c>
      <c r="AA700" s="227" t="s">
        <v>2718</v>
      </c>
      <c r="AB700" s="227" t="s">
        <v>3386</v>
      </c>
    </row>
    <row r="701" spans="1:28" x14ac:dyDescent="0.3">
      <c r="A701" s="227">
        <v>212700</v>
      </c>
      <c r="B701" s="227" t="s">
        <v>1355</v>
      </c>
      <c r="C701" s="227" t="s">
        <v>142</v>
      </c>
      <c r="D701" s="227" t="s">
        <v>334</v>
      </c>
      <c r="E701" s="227" t="s">
        <v>381</v>
      </c>
      <c r="F701" s="228">
        <v>34639</v>
      </c>
      <c r="G701" s="227" t="s">
        <v>551</v>
      </c>
      <c r="H701" s="227" t="s">
        <v>383</v>
      </c>
      <c r="I701" s="227" t="s">
        <v>61</v>
      </c>
      <c r="Q701" s="227">
        <v>2000</v>
      </c>
      <c r="T701" s="229"/>
      <c r="V701" s="227" t="s">
        <v>633</v>
      </c>
      <c r="W701" s="227" t="s">
        <v>2610</v>
      </c>
    </row>
    <row r="702" spans="1:28" x14ac:dyDescent="0.3">
      <c r="A702" s="227">
        <v>214614</v>
      </c>
      <c r="B702" s="227" t="s">
        <v>951</v>
      </c>
      <c r="C702" s="227" t="s">
        <v>779</v>
      </c>
      <c r="D702" s="227" t="s">
        <v>845</v>
      </c>
      <c r="E702" s="227" t="s">
        <v>381</v>
      </c>
      <c r="F702" s="228">
        <v>34654</v>
      </c>
      <c r="G702" s="227" t="s">
        <v>757</v>
      </c>
      <c r="H702" s="227" t="s">
        <v>383</v>
      </c>
      <c r="I702" s="227" t="s">
        <v>61</v>
      </c>
      <c r="J702" s="227" t="s">
        <v>384</v>
      </c>
      <c r="K702" s="227">
        <v>2017</v>
      </c>
      <c r="L702" s="227" t="s">
        <v>360</v>
      </c>
      <c r="T702" s="229"/>
      <c r="Y702" s="227" t="s">
        <v>4006</v>
      </c>
      <c r="Z702" s="227" t="s">
        <v>4007</v>
      </c>
      <c r="AA702" s="227" t="s">
        <v>3040</v>
      </c>
      <c r="AB702" s="227" t="s">
        <v>2630</v>
      </c>
    </row>
    <row r="703" spans="1:28" x14ac:dyDescent="0.3">
      <c r="A703" s="227">
        <v>211938</v>
      </c>
      <c r="B703" s="227" t="s">
        <v>1323</v>
      </c>
      <c r="C703" s="227" t="s">
        <v>62</v>
      </c>
      <c r="D703" s="227" t="s">
        <v>305</v>
      </c>
      <c r="E703" s="227" t="s">
        <v>382</v>
      </c>
      <c r="F703" s="228">
        <v>34674</v>
      </c>
      <c r="G703" s="227" t="s">
        <v>561</v>
      </c>
      <c r="H703" s="227" t="s">
        <v>383</v>
      </c>
      <c r="I703" s="227" t="s">
        <v>61</v>
      </c>
      <c r="Q703" s="227">
        <v>2000</v>
      </c>
      <c r="T703" s="229"/>
      <c r="V703" s="227" t="s">
        <v>633</v>
      </c>
      <c r="W703" s="227" t="s">
        <v>2610</v>
      </c>
    </row>
    <row r="704" spans="1:28" x14ac:dyDescent="0.3">
      <c r="A704" s="227">
        <v>213807</v>
      </c>
      <c r="B704" s="227" t="s">
        <v>1632</v>
      </c>
      <c r="C704" s="227" t="s">
        <v>456</v>
      </c>
      <c r="D704" s="227" t="s">
        <v>2404</v>
      </c>
      <c r="E704" s="227" t="s">
        <v>382</v>
      </c>
      <c r="F704" s="228">
        <v>34700</v>
      </c>
      <c r="G704" s="227" t="s">
        <v>780</v>
      </c>
      <c r="H704" s="227" t="s">
        <v>383</v>
      </c>
      <c r="I704" s="227" t="s">
        <v>61</v>
      </c>
      <c r="J704" s="227" t="s">
        <v>361</v>
      </c>
      <c r="K704" s="227">
        <v>2014</v>
      </c>
      <c r="L704" s="227" t="s">
        <v>360</v>
      </c>
      <c r="T704" s="229"/>
      <c r="Y704" s="227" t="s">
        <v>3826</v>
      </c>
      <c r="Z704" s="227" t="s">
        <v>3827</v>
      </c>
      <c r="AA704" s="227" t="s">
        <v>3828</v>
      </c>
      <c r="AB704" s="227" t="s">
        <v>3005</v>
      </c>
    </row>
    <row r="705" spans="1:28" x14ac:dyDescent="0.3">
      <c r="A705" s="227">
        <v>212571</v>
      </c>
      <c r="B705" s="227" t="s">
        <v>1491</v>
      </c>
      <c r="C705" s="227" t="s">
        <v>106</v>
      </c>
      <c r="D705" s="227" t="s">
        <v>499</v>
      </c>
      <c r="E705" s="227" t="s">
        <v>382</v>
      </c>
      <c r="F705" s="228">
        <v>34700</v>
      </c>
      <c r="G705" s="227" t="s">
        <v>757</v>
      </c>
      <c r="H705" s="227" t="s">
        <v>383</v>
      </c>
      <c r="I705" s="227" t="s">
        <v>61</v>
      </c>
      <c r="J705" s="227" t="s">
        <v>384</v>
      </c>
      <c r="K705" s="227">
        <v>2013</v>
      </c>
      <c r="L705" s="227" t="s">
        <v>360</v>
      </c>
      <c r="T705" s="229"/>
      <c r="Y705" s="227" t="s">
        <v>3455</v>
      </c>
      <c r="Z705" s="227" t="s">
        <v>2628</v>
      </c>
      <c r="AA705" s="227" t="s">
        <v>2621</v>
      </c>
      <c r="AB705" s="227" t="s">
        <v>2704</v>
      </c>
    </row>
    <row r="706" spans="1:28" x14ac:dyDescent="0.3">
      <c r="A706" s="227">
        <v>211410</v>
      </c>
      <c r="B706" s="227" t="s">
        <v>1472</v>
      </c>
      <c r="C706" s="227" t="s">
        <v>139</v>
      </c>
      <c r="D706" s="227" t="s">
        <v>2054</v>
      </c>
      <c r="E706" s="227" t="s">
        <v>382</v>
      </c>
      <c r="F706" s="228">
        <v>34700</v>
      </c>
      <c r="G706" s="227" t="s">
        <v>757</v>
      </c>
      <c r="H706" s="227" t="s">
        <v>383</v>
      </c>
      <c r="I706" s="227" t="s">
        <v>61</v>
      </c>
      <c r="T706" s="229"/>
    </row>
    <row r="707" spans="1:28" x14ac:dyDescent="0.3">
      <c r="A707" s="227">
        <v>210356</v>
      </c>
      <c r="B707" s="227" t="s">
        <v>962</v>
      </c>
      <c r="C707" s="227" t="s">
        <v>1992</v>
      </c>
      <c r="D707" s="227" t="s">
        <v>235</v>
      </c>
      <c r="E707" s="227" t="s">
        <v>382</v>
      </c>
      <c r="F707" s="228">
        <v>34700</v>
      </c>
      <c r="G707" s="227" t="s">
        <v>360</v>
      </c>
      <c r="H707" s="227" t="s">
        <v>383</v>
      </c>
      <c r="I707" s="227" t="s">
        <v>61</v>
      </c>
      <c r="J707" s="227" t="s">
        <v>384</v>
      </c>
      <c r="K707" s="227">
        <v>2011</v>
      </c>
      <c r="L707" s="227" t="s">
        <v>360</v>
      </c>
      <c r="T707" s="229"/>
      <c r="Y707" s="227" t="s">
        <v>2936</v>
      </c>
      <c r="Z707" s="227" t="s">
        <v>2937</v>
      </c>
      <c r="AA707" s="227" t="s">
        <v>2938</v>
      </c>
      <c r="AB707" s="227" t="s">
        <v>2704</v>
      </c>
    </row>
    <row r="708" spans="1:28" x14ac:dyDescent="0.3">
      <c r="A708" s="227">
        <v>212513</v>
      </c>
      <c r="B708" s="227" t="s">
        <v>942</v>
      </c>
      <c r="C708" s="227" t="s">
        <v>165</v>
      </c>
      <c r="D708" s="227" t="s">
        <v>267</v>
      </c>
      <c r="E708" s="227" t="s">
        <v>382</v>
      </c>
      <c r="F708" s="228">
        <v>34700</v>
      </c>
      <c r="G708" s="227" t="s">
        <v>657</v>
      </c>
      <c r="H708" s="227" t="s">
        <v>383</v>
      </c>
      <c r="I708" s="227" t="s">
        <v>61</v>
      </c>
      <c r="J708" s="227" t="s">
        <v>384</v>
      </c>
      <c r="K708" s="227">
        <v>2012</v>
      </c>
      <c r="L708" s="227" t="s">
        <v>362</v>
      </c>
      <c r="T708" s="229"/>
      <c r="Y708" s="227" t="s">
        <v>3425</v>
      </c>
      <c r="Z708" s="227" t="s">
        <v>2988</v>
      </c>
      <c r="AA708" s="227" t="s">
        <v>2658</v>
      </c>
      <c r="AB708" s="227" t="s">
        <v>3426</v>
      </c>
    </row>
    <row r="709" spans="1:28" x14ac:dyDescent="0.3">
      <c r="A709" s="227">
        <v>209883</v>
      </c>
      <c r="B709" s="227" t="s">
        <v>1305</v>
      </c>
      <c r="C709" s="227" t="s">
        <v>68</v>
      </c>
      <c r="D709" s="227" t="s">
        <v>294</v>
      </c>
      <c r="E709" s="227" t="s">
        <v>382</v>
      </c>
      <c r="F709" s="228">
        <v>34700</v>
      </c>
      <c r="G709" s="227" t="s">
        <v>329</v>
      </c>
      <c r="H709" s="227" t="s">
        <v>390</v>
      </c>
      <c r="I709" s="227" t="s">
        <v>61</v>
      </c>
      <c r="Q709" s="227">
        <v>2000</v>
      </c>
      <c r="T709" s="229"/>
      <c r="V709" s="227" t="s">
        <v>633</v>
      </c>
      <c r="W709" s="227" t="s">
        <v>2610</v>
      </c>
    </row>
    <row r="710" spans="1:28" x14ac:dyDescent="0.3">
      <c r="A710" s="227">
        <v>211309</v>
      </c>
      <c r="B710" s="227" t="s">
        <v>1479</v>
      </c>
      <c r="C710" s="227" t="s">
        <v>852</v>
      </c>
      <c r="D710" s="227" t="s">
        <v>1945</v>
      </c>
      <c r="E710" s="227" t="s">
        <v>381</v>
      </c>
      <c r="F710" s="228">
        <v>34701</v>
      </c>
      <c r="G710" s="227" t="s">
        <v>757</v>
      </c>
      <c r="H710" s="227" t="s">
        <v>383</v>
      </c>
      <c r="I710" s="227" t="s">
        <v>61</v>
      </c>
      <c r="J710" s="227" t="s">
        <v>361</v>
      </c>
      <c r="K710" s="227">
        <v>2012</v>
      </c>
      <c r="L710" s="227" t="s">
        <v>362</v>
      </c>
      <c r="T710" s="229"/>
      <c r="Y710" s="227" t="s">
        <v>3078</v>
      </c>
      <c r="Z710" s="227" t="s">
        <v>3079</v>
      </c>
      <c r="AA710" s="227" t="s">
        <v>2997</v>
      </c>
      <c r="AB710" s="227" t="s">
        <v>2704</v>
      </c>
    </row>
    <row r="711" spans="1:28" x14ac:dyDescent="0.3">
      <c r="A711" s="227">
        <v>214935</v>
      </c>
      <c r="B711" s="227" t="s">
        <v>959</v>
      </c>
      <c r="C711" s="227" t="s">
        <v>266</v>
      </c>
      <c r="D711" s="227" t="s">
        <v>205</v>
      </c>
      <c r="E711" s="227" t="s">
        <v>382</v>
      </c>
      <c r="F711" s="228">
        <v>34701</v>
      </c>
      <c r="G711" s="227" t="s">
        <v>960</v>
      </c>
      <c r="H711" s="227" t="s">
        <v>383</v>
      </c>
      <c r="I711" s="227" t="s">
        <v>61</v>
      </c>
      <c r="J711" s="227" t="s">
        <v>361</v>
      </c>
      <c r="K711" s="227">
        <v>2013</v>
      </c>
      <c r="L711" s="227" t="s">
        <v>375</v>
      </c>
      <c r="T711" s="229"/>
      <c r="Y711" s="227" t="s">
        <v>4099</v>
      </c>
      <c r="Z711" s="227" t="s">
        <v>4100</v>
      </c>
      <c r="AA711" s="227" t="s">
        <v>2691</v>
      </c>
      <c r="AB711" s="227" t="s">
        <v>2776</v>
      </c>
    </row>
    <row r="712" spans="1:28" x14ac:dyDescent="0.3">
      <c r="A712" s="227">
        <v>214377</v>
      </c>
      <c r="B712" s="227" t="s">
        <v>938</v>
      </c>
      <c r="C712" s="227" t="s">
        <v>197</v>
      </c>
      <c r="D712" s="227" t="s">
        <v>2459</v>
      </c>
      <c r="E712" s="227" t="s">
        <v>382</v>
      </c>
      <c r="F712" s="228">
        <v>34703</v>
      </c>
      <c r="G712" s="227" t="s">
        <v>757</v>
      </c>
      <c r="H712" s="227" t="s">
        <v>383</v>
      </c>
      <c r="I712" s="227" t="s">
        <v>61</v>
      </c>
      <c r="J712" s="227" t="s">
        <v>384</v>
      </c>
      <c r="K712" s="227">
        <v>2012</v>
      </c>
      <c r="L712" s="227" t="s">
        <v>360</v>
      </c>
      <c r="T712" s="229"/>
      <c r="Y712" s="227" t="s">
        <v>3944</v>
      </c>
      <c r="Z712" s="227" t="s">
        <v>3945</v>
      </c>
      <c r="AA712" s="227" t="s">
        <v>2833</v>
      </c>
      <c r="AB712" s="227" t="s">
        <v>2622</v>
      </c>
    </row>
    <row r="713" spans="1:28" x14ac:dyDescent="0.3">
      <c r="A713" s="227">
        <v>210524</v>
      </c>
      <c r="B713" s="227" t="s">
        <v>940</v>
      </c>
      <c r="C713" s="227" t="s">
        <v>2003</v>
      </c>
      <c r="D713" s="227" t="s">
        <v>641</v>
      </c>
      <c r="E713" s="227" t="s">
        <v>382</v>
      </c>
      <c r="F713" s="228">
        <v>34709</v>
      </c>
      <c r="G713" s="227" t="s">
        <v>757</v>
      </c>
      <c r="H713" s="227" t="s">
        <v>383</v>
      </c>
      <c r="I713" s="227" t="s">
        <v>61</v>
      </c>
      <c r="J713" s="227" t="s">
        <v>384</v>
      </c>
      <c r="K713" s="227">
        <v>2012</v>
      </c>
      <c r="L713" s="227" t="s">
        <v>360</v>
      </c>
      <c r="T713" s="229"/>
      <c r="Y713" s="227" t="s">
        <v>2966</v>
      </c>
      <c r="Z713" s="227" t="s">
        <v>2967</v>
      </c>
      <c r="AA713" s="227" t="s">
        <v>2850</v>
      </c>
      <c r="AB713" s="227" t="s">
        <v>2622</v>
      </c>
    </row>
    <row r="714" spans="1:28" x14ac:dyDescent="0.3">
      <c r="A714" s="227">
        <v>212164</v>
      </c>
      <c r="B714" s="227" t="s">
        <v>2169</v>
      </c>
      <c r="C714" s="227" t="s">
        <v>2170</v>
      </c>
      <c r="D714" s="227" t="s">
        <v>1522</v>
      </c>
      <c r="E714" s="227" t="s">
        <v>382</v>
      </c>
      <c r="F714" s="228">
        <v>34714</v>
      </c>
      <c r="G714" s="227" t="s">
        <v>2171</v>
      </c>
      <c r="H714" s="227" t="s">
        <v>383</v>
      </c>
      <c r="I714" s="227" t="s">
        <v>61</v>
      </c>
      <c r="J714" s="227" t="s">
        <v>384</v>
      </c>
      <c r="K714" s="227">
        <v>2014</v>
      </c>
      <c r="L714" s="227" t="s">
        <v>367</v>
      </c>
      <c r="T714" s="229"/>
      <c r="Y714" s="227" t="s">
        <v>3329</v>
      </c>
      <c r="Z714" s="227" t="s">
        <v>3330</v>
      </c>
      <c r="AA714" s="227" t="s">
        <v>3331</v>
      </c>
      <c r="AB714" s="227" t="s">
        <v>3332</v>
      </c>
    </row>
    <row r="715" spans="1:28" x14ac:dyDescent="0.3">
      <c r="A715" s="227">
        <v>215290</v>
      </c>
      <c r="B715" s="227" t="s">
        <v>1026</v>
      </c>
      <c r="C715" s="227" t="s">
        <v>98</v>
      </c>
      <c r="D715" s="227" t="s">
        <v>850</v>
      </c>
      <c r="E715" s="227" t="s">
        <v>381</v>
      </c>
      <c r="F715" s="228">
        <v>34719</v>
      </c>
      <c r="G715" s="227" t="s">
        <v>775</v>
      </c>
      <c r="H715" s="227" t="s">
        <v>383</v>
      </c>
      <c r="I715" s="227" t="s">
        <v>61</v>
      </c>
      <c r="J715" s="227" t="s">
        <v>384</v>
      </c>
      <c r="K715" s="227">
        <v>2013</v>
      </c>
      <c r="L715" s="227" t="s">
        <v>370</v>
      </c>
      <c r="T715" s="229"/>
      <c r="Y715" s="227" t="s">
        <v>4171</v>
      </c>
      <c r="Z715" s="227" t="s">
        <v>3405</v>
      </c>
      <c r="AA715" s="227" t="s">
        <v>2965</v>
      </c>
      <c r="AB715" s="227" t="s">
        <v>2679</v>
      </c>
    </row>
    <row r="716" spans="1:28" x14ac:dyDescent="0.3">
      <c r="A716" s="227">
        <v>209997</v>
      </c>
      <c r="B716" s="227" t="s">
        <v>950</v>
      </c>
      <c r="C716" s="227" t="s">
        <v>864</v>
      </c>
      <c r="D716" s="227" t="s">
        <v>1980</v>
      </c>
      <c r="E716" s="227" t="s">
        <v>382</v>
      </c>
      <c r="F716" s="228">
        <v>34720</v>
      </c>
      <c r="G716" s="227" t="s">
        <v>757</v>
      </c>
      <c r="H716" s="227" t="s">
        <v>383</v>
      </c>
      <c r="I716" s="227" t="s">
        <v>61</v>
      </c>
      <c r="J716" s="227" t="s">
        <v>384</v>
      </c>
      <c r="K716" s="227">
        <v>2012</v>
      </c>
      <c r="L716" s="227" t="s">
        <v>376</v>
      </c>
      <c r="T716" s="229"/>
      <c r="Y716" s="227" t="s">
        <v>2899</v>
      </c>
      <c r="Z716" s="227" t="s">
        <v>2900</v>
      </c>
      <c r="AA716" s="227" t="s">
        <v>2901</v>
      </c>
      <c r="AB716" s="227" t="s">
        <v>2622</v>
      </c>
    </row>
    <row r="717" spans="1:28" x14ac:dyDescent="0.3">
      <c r="A717" s="227">
        <v>212882</v>
      </c>
      <c r="B717" s="227" t="s">
        <v>1492</v>
      </c>
      <c r="C717" s="227" t="s">
        <v>156</v>
      </c>
      <c r="D717" s="227" t="s">
        <v>874</v>
      </c>
      <c r="E717" s="227" t="s">
        <v>382</v>
      </c>
      <c r="F717" s="228">
        <v>34721</v>
      </c>
      <c r="G717" s="227" t="s">
        <v>757</v>
      </c>
      <c r="H717" s="227" t="s">
        <v>383</v>
      </c>
      <c r="I717" s="227" t="s">
        <v>61</v>
      </c>
      <c r="J717" s="227" t="s">
        <v>384</v>
      </c>
      <c r="K717" s="227">
        <v>2013</v>
      </c>
      <c r="L717" s="227" t="s">
        <v>360</v>
      </c>
      <c r="T717" s="229"/>
      <c r="Y717" s="227" t="s">
        <v>3550</v>
      </c>
      <c r="Z717" s="227" t="s">
        <v>3551</v>
      </c>
      <c r="AA717" s="227" t="s">
        <v>3552</v>
      </c>
      <c r="AB717" s="227" t="s">
        <v>3063</v>
      </c>
    </row>
    <row r="718" spans="1:28" x14ac:dyDescent="0.3">
      <c r="A718" s="227">
        <v>213945</v>
      </c>
      <c r="B718" s="227" t="s">
        <v>2419</v>
      </c>
      <c r="C718" s="227" t="s">
        <v>863</v>
      </c>
      <c r="D718" s="227" t="s">
        <v>2420</v>
      </c>
      <c r="E718" s="227" t="s">
        <v>381</v>
      </c>
      <c r="F718" s="228">
        <v>34724</v>
      </c>
      <c r="G718" s="227" t="s">
        <v>368</v>
      </c>
      <c r="H718" s="227" t="s">
        <v>383</v>
      </c>
      <c r="I718" s="227" t="s">
        <v>61</v>
      </c>
      <c r="J718" s="227" t="s">
        <v>361</v>
      </c>
      <c r="K718" s="227">
        <v>2013</v>
      </c>
      <c r="L718" s="227" t="s">
        <v>370</v>
      </c>
      <c r="T718" s="229"/>
      <c r="Y718" s="227" t="s">
        <v>3852</v>
      </c>
      <c r="Z718" s="227" t="s">
        <v>2755</v>
      </c>
      <c r="AA718" s="227" t="s">
        <v>3853</v>
      </c>
      <c r="AB718" s="227" t="s">
        <v>2794</v>
      </c>
    </row>
    <row r="719" spans="1:28" x14ac:dyDescent="0.3">
      <c r="A719" s="227">
        <v>212422</v>
      </c>
      <c r="B719" s="227" t="s">
        <v>640</v>
      </c>
      <c r="C719" s="227" t="s">
        <v>71</v>
      </c>
      <c r="D719" s="227" t="s">
        <v>234</v>
      </c>
      <c r="E719" s="227" t="s">
        <v>382</v>
      </c>
      <c r="F719" s="228">
        <v>34725</v>
      </c>
      <c r="G719" s="227" t="s">
        <v>1333</v>
      </c>
      <c r="H719" s="227" t="s">
        <v>383</v>
      </c>
      <c r="I719" s="227" t="s">
        <v>61</v>
      </c>
      <c r="J719" s="227" t="s">
        <v>361</v>
      </c>
      <c r="K719" s="227">
        <v>2012</v>
      </c>
      <c r="L719" s="227" t="s">
        <v>372</v>
      </c>
      <c r="T719" s="229"/>
      <c r="Y719" s="227" t="s">
        <v>3400</v>
      </c>
      <c r="Z719" s="227" t="s">
        <v>2767</v>
      </c>
      <c r="AA719" s="227" t="s">
        <v>3087</v>
      </c>
      <c r="AB719" s="227" t="s">
        <v>2622</v>
      </c>
    </row>
    <row r="720" spans="1:28" x14ac:dyDescent="0.3">
      <c r="A720" s="227">
        <v>211359</v>
      </c>
      <c r="B720" s="227" t="s">
        <v>1713</v>
      </c>
      <c r="C720" s="227" t="s">
        <v>1714</v>
      </c>
      <c r="D720" s="227" t="s">
        <v>2022</v>
      </c>
      <c r="E720" s="227" t="s">
        <v>382</v>
      </c>
      <c r="F720" s="228">
        <v>34735</v>
      </c>
      <c r="G720" s="227" t="s">
        <v>757</v>
      </c>
      <c r="H720" s="227" t="s">
        <v>383</v>
      </c>
      <c r="I720" s="227" t="s">
        <v>61</v>
      </c>
      <c r="J720" s="227" t="s">
        <v>384</v>
      </c>
      <c r="K720" s="227">
        <v>2014</v>
      </c>
      <c r="L720" s="227" t="s">
        <v>362</v>
      </c>
      <c r="T720" s="229"/>
      <c r="Y720" s="227" t="s">
        <v>3094</v>
      </c>
      <c r="Z720" s="227" t="s">
        <v>3095</v>
      </c>
      <c r="AA720" s="227" t="s">
        <v>2629</v>
      </c>
      <c r="AB720" s="227" t="s">
        <v>2622</v>
      </c>
    </row>
    <row r="721" spans="1:28" x14ac:dyDescent="0.3">
      <c r="A721" s="227">
        <v>212384</v>
      </c>
      <c r="B721" s="227" t="s">
        <v>1710</v>
      </c>
      <c r="C721" s="227" t="s">
        <v>507</v>
      </c>
      <c r="D721" s="227" t="s">
        <v>2200</v>
      </c>
      <c r="E721" s="227" t="s">
        <v>382</v>
      </c>
      <c r="F721" s="228">
        <v>34745</v>
      </c>
      <c r="G721" s="227" t="s">
        <v>2201</v>
      </c>
      <c r="H721" s="227" t="s">
        <v>383</v>
      </c>
      <c r="I721" s="227" t="s">
        <v>61</v>
      </c>
      <c r="J721" s="227" t="s">
        <v>361</v>
      </c>
      <c r="K721" s="227">
        <v>2013</v>
      </c>
      <c r="L721" s="227" t="s">
        <v>362</v>
      </c>
      <c r="T721" s="229"/>
      <c r="Y721" s="227" t="s">
        <v>3387</v>
      </c>
      <c r="Z721" s="227" t="s">
        <v>3388</v>
      </c>
      <c r="AA721" s="227" t="s">
        <v>3389</v>
      </c>
      <c r="AB721" s="227" t="s">
        <v>3390</v>
      </c>
    </row>
    <row r="722" spans="1:28" x14ac:dyDescent="0.3">
      <c r="A722" s="227">
        <v>211989</v>
      </c>
      <c r="B722" s="227" t="s">
        <v>2143</v>
      </c>
      <c r="C722" s="227" t="s">
        <v>81</v>
      </c>
      <c r="D722" s="227" t="s">
        <v>2144</v>
      </c>
      <c r="E722" s="227" t="s">
        <v>382</v>
      </c>
      <c r="F722" s="228">
        <v>34746</v>
      </c>
      <c r="G722" s="227" t="s">
        <v>2145</v>
      </c>
      <c r="H722" s="227" t="s">
        <v>383</v>
      </c>
      <c r="I722" s="227" t="s">
        <v>61</v>
      </c>
      <c r="J722" s="227" t="s">
        <v>384</v>
      </c>
      <c r="K722" s="227">
        <v>2013</v>
      </c>
      <c r="L722" s="227" t="s">
        <v>362</v>
      </c>
      <c r="T722" s="229"/>
      <c r="Y722" s="227" t="s">
        <v>3280</v>
      </c>
      <c r="Z722" s="227" t="s">
        <v>3250</v>
      </c>
      <c r="AA722" s="227" t="s">
        <v>3281</v>
      </c>
      <c r="AB722" s="227" t="s">
        <v>3282</v>
      </c>
    </row>
    <row r="723" spans="1:28" x14ac:dyDescent="0.3">
      <c r="A723" s="227">
        <v>211556</v>
      </c>
      <c r="B723" s="227" t="s">
        <v>1498</v>
      </c>
      <c r="C723" s="227" t="s">
        <v>86</v>
      </c>
      <c r="D723" s="227" t="s">
        <v>2078</v>
      </c>
      <c r="E723" s="227" t="s">
        <v>382</v>
      </c>
      <c r="F723" s="228">
        <v>34748</v>
      </c>
      <c r="G723" s="227" t="s">
        <v>757</v>
      </c>
      <c r="H723" s="227" t="s">
        <v>383</v>
      </c>
      <c r="I723" s="227" t="s">
        <v>61</v>
      </c>
      <c r="J723" s="227" t="s">
        <v>361</v>
      </c>
      <c r="K723" s="227">
        <v>2013</v>
      </c>
      <c r="L723" s="227" t="s">
        <v>362</v>
      </c>
      <c r="T723" s="229"/>
      <c r="Y723" s="227" t="s">
        <v>3144</v>
      </c>
      <c r="Z723" s="227" t="s">
        <v>3145</v>
      </c>
      <c r="AA723" s="227" t="s">
        <v>3146</v>
      </c>
      <c r="AB723" s="227" t="s">
        <v>2630</v>
      </c>
    </row>
    <row r="724" spans="1:28" x14ac:dyDescent="0.3">
      <c r="A724" s="227">
        <v>211581</v>
      </c>
      <c r="B724" s="227" t="s">
        <v>1499</v>
      </c>
      <c r="C724" s="227" t="s">
        <v>156</v>
      </c>
      <c r="D724" s="227" t="s">
        <v>2082</v>
      </c>
      <c r="E724" s="227" t="s">
        <v>381</v>
      </c>
      <c r="F724" s="228">
        <v>34755</v>
      </c>
      <c r="G724" s="227" t="s">
        <v>775</v>
      </c>
      <c r="H724" s="227" t="s">
        <v>383</v>
      </c>
      <c r="I724" s="227" t="s">
        <v>61</v>
      </c>
      <c r="T724" s="229"/>
    </row>
    <row r="725" spans="1:28" x14ac:dyDescent="0.3">
      <c r="A725" s="227">
        <v>211533</v>
      </c>
      <c r="B725" s="227" t="s">
        <v>1555</v>
      </c>
      <c r="C725" s="227" t="s">
        <v>68</v>
      </c>
      <c r="D725" s="227" t="s">
        <v>2072</v>
      </c>
      <c r="E725" s="227" t="s">
        <v>382</v>
      </c>
      <c r="F725" s="228">
        <v>34759</v>
      </c>
      <c r="G725" s="227" t="s">
        <v>815</v>
      </c>
      <c r="H725" s="227" t="s">
        <v>383</v>
      </c>
      <c r="I725" s="227" t="s">
        <v>61</v>
      </c>
      <c r="J725" s="227" t="s">
        <v>384</v>
      </c>
      <c r="K725" s="227">
        <v>2016</v>
      </c>
      <c r="L725" s="227" t="s">
        <v>360</v>
      </c>
      <c r="T725" s="229"/>
      <c r="Y725" s="227" t="s">
        <v>3127</v>
      </c>
      <c r="Z725" s="227" t="s">
        <v>2884</v>
      </c>
      <c r="AA725" s="227" t="s">
        <v>3128</v>
      </c>
      <c r="AB725" s="227" t="s">
        <v>2622</v>
      </c>
    </row>
    <row r="726" spans="1:28" x14ac:dyDescent="0.3">
      <c r="A726" s="227">
        <v>210889</v>
      </c>
      <c r="B726" s="227" t="s">
        <v>1613</v>
      </c>
      <c r="C726" s="227" t="s">
        <v>71</v>
      </c>
      <c r="D726" s="227" t="s">
        <v>2016</v>
      </c>
      <c r="E726" s="227" t="s">
        <v>381</v>
      </c>
      <c r="F726" s="228">
        <v>34759</v>
      </c>
      <c r="G726" s="227" t="s">
        <v>757</v>
      </c>
      <c r="H726" s="227" t="s">
        <v>383</v>
      </c>
      <c r="I726" s="227" t="s">
        <v>61</v>
      </c>
      <c r="J726" s="227" t="s">
        <v>384</v>
      </c>
      <c r="K726" s="227">
        <v>2014</v>
      </c>
      <c r="L726" s="227" t="s">
        <v>360</v>
      </c>
      <c r="T726" s="229"/>
      <c r="Y726" s="227" t="s">
        <v>3006</v>
      </c>
      <c r="Z726" s="227" t="s">
        <v>2767</v>
      </c>
      <c r="AA726" s="227" t="s">
        <v>2700</v>
      </c>
      <c r="AB726" s="227" t="s">
        <v>2704</v>
      </c>
    </row>
    <row r="727" spans="1:28" x14ac:dyDescent="0.3">
      <c r="A727" s="227">
        <v>211164</v>
      </c>
      <c r="B727" s="227" t="s">
        <v>1514</v>
      </c>
      <c r="C727" s="227" t="s">
        <v>1515</v>
      </c>
      <c r="D727" s="227" t="s">
        <v>2036</v>
      </c>
      <c r="E727" s="227" t="s">
        <v>382</v>
      </c>
      <c r="F727" s="228">
        <v>34761</v>
      </c>
      <c r="G727" s="227" t="s">
        <v>757</v>
      </c>
      <c r="H727" s="227" t="s">
        <v>383</v>
      </c>
      <c r="I727" s="227" t="s">
        <v>61</v>
      </c>
      <c r="J727" s="227" t="s">
        <v>384</v>
      </c>
      <c r="K727" s="227">
        <v>2014</v>
      </c>
      <c r="L727" s="227" t="s">
        <v>360</v>
      </c>
      <c r="T727" s="229"/>
      <c r="Y727" s="227" t="s">
        <v>3056</v>
      </c>
      <c r="Z727" s="227" t="s">
        <v>3057</v>
      </c>
      <c r="AA727" s="227" t="s">
        <v>3058</v>
      </c>
      <c r="AB727" s="227" t="s">
        <v>2806</v>
      </c>
    </row>
    <row r="728" spans="1:28" x14ac:dyDescent="0.3">
      <c r="A728" s="227">
        <v>211995</v>
      </c>
      <c r="B728" s="227" t="s">
        <v>1493</v>
      </c>
      <c r="C728" s="227" t="s">
        <v>1494</v>
      </c>
      <c r="D728" s="227" t="s">
        <v>843</v>
      </c>
      <c r="E728" s="227" t="s">
        <v>382</v>
      </c>
      <c r="F728" s="228">
        <v>34777</v>
      </c>
      <c r="G728" s="227" t="s">
        <v>757</v>
      </c>
      <c r="H728" s="227" t="s">
        <v>383</v>
      </c>
      <c r="I728" s="227" t="s">
        <v>61</v>
      </c>
      <c r="J728" s="227" t="s">
        <v>384</v>
      </c>
      <c r="K728" s="227">
        <v>2013</v>
      </c>
      <c r="L728" s="227" t="s">
        <v>360</v>
      </c>
      <c r="T728" s="229"/>
      <c r="Y728" s="227" t="s">
        <v>3283</v>
      </c>
      <c r="Z728" s="227" t="s">
        <v>3284</v>
      </c>
      <c r="AA728" s="227" t="s">
        <v>3285</v>
      </c>
      <c r="AB728" s="227" t="s">
        <v>2622</v>
      </c>
    </row>
    <row r="729" spans="1:28" x14ac:dyDescent="0.3">
      <c r="A729" s="227">
        <v>213344</v>
      </c>
      <c r="B729" s="227" t="s">
        <v>2353</v>
      </c>
      <c r="C729" s="227" t="s">
        <v>118</v>
      </c>
      <c r="D729" s="227" t="s">
        <v>2354</v>
      </c>
      <c r="E729" s="227" t="s">
        <v>382</v>
      </c>
      <c r="F729" s="228">
        <v>34791</v>
      </c>
      <c r="G729" s="227" t="s">
        <v>757</v>
      </c>
      <c r="H729" s="227" t="s">
        <v>383</v>
      </c>
      <c r="I729" s="227" t="s">
        <v>61</v>
      </c>
      <c r="J729" s="227" t="s">
        <v>384</v>
      </c>
      <c r="K729" s="227">
        <v>2012</v>
      </c>
      <c r="L729" s="227" t="s">
        <v>360</v>
      </c>
      <c r="T729" s="229"/>
      <c r="Y729" s="227" t="s">
        <v>3707</v>
      </c>
      <c r="Z729" s="227" t="s">
        <v>3708</v>
      </c>
      <c r="AA729" s="227" t="s">
        <v>3709</v>
      </c>
      <c r="AB729" s="227" t="s">
        <v>2704</v>
      </c>
    </row>
    <row r="730" spans="1:28" x14ac:dyDescent="0.3">
      <c r="A730" s="227">
        <v>213103</v>
      </c>
      <c r="B730" s="227" t="s">
        <v>952</v>
      </c>
      <c r="C730" s="227" t="s">
        <v>92</v>
      </c>
      <c r="D730" s="227" t="s">
        <v>481</v>
      </c>
      <c r="E730" s="227" t="s">
        <v>382</v>
      </c>
      <c r="F730" s="228">
        <v>34820</v>
      </c>
      <c r="G730" s="227" t="s">
        <v>2312</v>
      </c>
      <c r="H730" s="227" t="s">
        <v>383</v>
      </c>
      <c r="I730" s="227" t="s">
        <v>61</v>
      </c>
      <c r="J730" s="227" t="s">
        <v>384</v>
      </c>
      <c r="K730" s="227">
        <v>2013</v>
      </c>
      <c r="L730" s="227" t="s">
        <v>362</v>
      </c>
      <c r="T730" s="229"/>
      <c r="Y730" s="227" t="s">
        <v>3638</v>
      </c>
      <c r="Z730" s="227" t="s">
        <v>2707</v>
      </c>
      <c r="AA730" s="227" t="s">
        <v>2914</v>
      </c>
      <c r="AB730" s="227" t="s">
        <v>3639</v>
      </c>
    </row>
    <row r="731" spans="1:28" x14ac:dyDescent="0.3">
      <c r="A731" s="227">
        <v>212764</v>
      </c>
      <c r="B731" s="227" t="s">
        <v>1606</v>
      </c>
      <c r="C731" s="227" t="s">
        <v>62</v>
      </c>
      <c r="D731" s="227" t="s">
        <v>1607</v>
      </c>
      <c r="E731" s="227" t="s">
        <v>382</v>
      </c>
      <c r="F731" s="228">
        <v>34838</v>
      </c>
      <c r="G731" s="227" t="s">
        <v>1608</v>
      </c>
      <c r="H731" s="227" t="s">
        <v>383</v>
      </c>
      <c r="I731" s="227" t="s">
        <v>61</v>
      </c>
      <c r="J731" s="227" t="s">
        <v>384</v>
      </c>
      <c r="K731" s="227">
        <v>2015</v>
      </c>
      <c r="L731" s="227" t="s">
        <v>372</v>
      </c>
      <c r="T731" s="229"/>
      <c r="Y731" s="227" t="s">
        <v>3510</v>
      </c>
      <c r="Z731" s="227" t="s">
        <v>3511</v>
      </c>
      <c r="AA731" s="227" t="s">
        <v>3512</v>
      </c>
      <c r="AB731" s="227" t="s">
        <v>2704</v>
      </c>
    </row>
    <row r="732" spans="1:28" x14ac:dyDescent="0.3">
      <c r="A732" s="227">
        <v>213114</v>
      </c>
      <c r="B732" s="227" t="s">
        <v>1566</v>
      </c>
      <c r="C732" s="227" t="s">
        <v>129</v>
      </c>
      <c r="D732" s="227" t="s">
        <v>1567</v>
      </c>
      <c r="E732" s="227" t="s">
        <v>382</v>
      </c>
      <c r="F732" s="228">
        <v>34859</v>
      </c>
      <c r="G732" s="227" t="s">
        <v>766</v>
      </c>
      <c r="H732" s="227" t="s">
        <v>383</v>
      </c>
      <c r="I732" s="227" t="s">
        <v>61</v>
      </c>
      <c r="J732" s="227" t="s">
        <v>384</v>
      </c>
      <c r="K732" s="227">
        <v>2016</v>
      </c>
      <c r="L732" s="227" t="s">
        <v>360</v>
      </c>
      <c r="T732" s="229"/>
      <c r="Y732" s="227" t="s">
        <v>3645</v>
      </c>
      <c r="Z732" s="227" t="s">
        <v>2950</v>
      </c>
      <c r="AA732" s="227" t="s">
        <v>3646</v>
      </c>
      <c r="AB732" s="227" t="s">
        <v>3647</v>
      </c>
    </row>
    <row r="733" spans="1:28" x14ac:dyDescent="0.3">
      <c r="A733" s="227">
        <v>213495</v>
      </c>
      <c r="B733" s="227" t="s">
        <v>953</v>
      </c>
      <c r="C733" s="227" t="s">
        <v>471</v>
      </c>
      <c r="D733" s="227" t="s">
        <v>641</v>
      </c>
      <c r="E733" s="227" t="s">
        <v>382</v>
      </c>
      <c r="F733" s="228">
        <v>34863</v>
      </c>
      <c r="G733" s="227" t="s">
        <v>757</v>
      </c>
      <c r="H733" s="227" t="s">
        <v>383</v>
      </c>
      <c r="I733" s="227" t="s">
        <v>61</v>
      </c>
      <c r="J733" s="227" t="s">
        <v>384</v>
      </c>
      <c r="K733" s="227">
        <v>2013</v>
      </c>
      <c r="L733" s="227" t="s">
        <v>360</v>
      </c>
      <c r="T733" s="229"/>
      <c r="Y733" s="227" t="s">
        <v>3743</v>
      </c>
      <c r="Z733" s="227" t="s">
        <v>3744</v>
      </c>
      <c r="AA733" s="227" t="s">
        <v>3062</v>
      </c>
      <c r="AB733" s="227" t="s">
        <v>2671</v>
      </c>
    </row>
    <row r="734" spans="1:28" x14ac:dyDescent="0.3">
      <c r="A734" s="227">
        <v>212059</v>
      </c>
      <c r="B734" s="227" t="s">
        <v>1595</v>
      </c>
      <c r="C734" s="227" t="s">
        <v>106</v>
      </c>
      <c r="D734" s="227" t="s">
        <v>2159</v>
      </c>
      <c r="E734" s="227" t="s">
        <v>382</v>
      </c>
      <c r="F734" s="228">
        <v>34865</v>
      </c>
      <c r="G734" s="227" t="s">
        <v>2160</v>
      </c>
      <c r="H734" s="227" t="s">
        <v>383</v>
      </c>
      <c r="I734" s="227" t="s">
        <v>61</v>
      </c>
      <c r="J734" s="227" t="s">
        <v>384</v>
      </c>
      <c r="K734" s="227">
        <v>2014</v>
      </c>
      <c r="L734" s="227" t="s">
        <v>360</v>
      </c>
      <c r="T734" s="229"/>
      <c r="Y734" s="227" t="s">
        <v>3315</v>
      </c>
      <c r="Z734" s="227" t="s">
        <v>3290</v>
      </c>
      <c r="AA734" s="227" t="s">
        <v>3316</v>
      </c>
      <c r="AB734" s="227" t="s">
        <v>3317</v>
      </c>
    </row>
    <row r="735" spans="1:28" x14ac:dyDescent="0.3">
      <c r="A735" s="227">
        <v>211428</v>
      </c>
      <c r="B735" s="227" t="s">
        <v>1519</v>
      </c>
      <c r="C735" s="227" t="s">
        <v>784</v>
      </c>
      <c r="D735" s="227" t="s">
        <v>2058</v>
      </c>
      <c r="E735" s="227" t="s">
        <v>381</v>
      </c>
      <c r="F735" s="228">
        <v>34866</v>
      </c>
      <c r="G735" s="227" t="s">
        <v>757</v>
      </c>
      <c r="H735" s="227" t="s">
        <v>383</v>
      </c>
      <c r="I735" s="227" t="s">
        <v>61</v>
      </c>
      <c r="J735" s="227" t="s">
        <v>384</v>
      </c>
      <c r="K735" s="227">
        <v>2014</v>
      </c>
      <c r="L735" s="227" t="s">
        <v>360</v>
      </c>
      <c r="T735" s="229"/>
      <c r="Y735" s="227" t="s">
        <v>3105</v>
      </c>
      <c r="Z735" s="227" t="s">
        <v>3106</v>
      </c>
      <c r="AA735" s="227" t="s">
        <v>3107</v>
      </c>
      <c r="AB735" s="227" t="s">
        <v>2622</v>
      </c>
    </row>
    <row r="736" spans="1:28" x14ac:dyDescent="0.3">
      <c r="A736" s="227">
        <v>210370</v>
      </c>
      <c r="B736" s="227" t="s">
        <v>1490</v>
      </c>
      <c r="C736" s="227" t="s">
        <v>1995</v>
      </c>
      <c r="D736" s="227" t="s">
        <v>867</v>
      </c>
      <c r="E736" s="227" t="s">
        <v>382</v>
      </c>
      <c r="F736" s="228">
        <v>34870</v>
      </c>
      <c r="G736" s="227" t="s">
        <v>757</v>
      </c>
      <c r="H736" s="227" t="s">
        <v>383</v>
      </c>
      <c r="I736" s="227" t="s">
        <v>61</v>
      </c>
      <c r="J736" s="227" t="s">
        <v>384</v>
      </c>
      <c r="K736" s="227">
        <v>2013</v>
      </c>
      <c r="L736" s="227" t="s">
        <v>360</v>
      </c>
      <c r="T736" s="229"/>
      <c r="Y736" s="227" t="s">
        <v>2942</v>
      </c>
      <c r="Z736" s="227" t="s">
        <v>2628</v>
      </c>
      <c r="AA736" s="227" t="s">
        <v>2943</v>
      </c>
      <c r="AB736" s="227" t="s">
        <v>2765</v>
      </c>
    </row>
    <row r="737" spans="1:28" x14ac:dyDescent="0.3">
      <c r="A737" s="227">
        <v>211297</v>
      </c>
      <c r="B737" s="227" t="s">
        <v>2043</v>
      </c>
      <c r="C737" s="227" t="s">
        <v>965</v>
      </c>
      <c r="D737" s="227" t="s">
        <v>2044</v>
      </c>
      <c r="E737" s="227" t="s">
        <v>382</v>
      </c>
      <c r="F737" s="228">
        <v>34902</v>
      </c>
      <c r="G737" s="227" t="s">
        <v>757</v>
      </c>
      <c r="H737" s="227" t="s">
        <v>383</v>
      </c>
      <c r="I737" s="227" t="s">
        <v>61</v>
      </c>
      <c r="J737" s="227" t="s">
        <v>384</v>
      </c>
      <c r="K737" s="227">
        <v>2014</v>
      </c>
      <c r="L737" s="227" t="s">
        <v>362</v>
      </c>
      <c r="T737" s="229"/>
      <c r="Y737" s="227" t="s">
        <v>3075</v>
      </c>
      <c r="Z737" s="227" t="s">
        <v>3076</v>
      </c>
      <c r="AA737" s="227" t="s">
        <v>3077</v>
      </c>
      <c r="AB737" s="227" t="s">
        <v>2630</v>
      </c>
    </row>
    <row r="738" spans="1:28" x14ac:dyDescent="0.3">
      <c r="A738" s="227">
        <v>212434</v>
      </c>
      <c r="B738" s="227" t="s">
        <v>1504</v>
      </c>
      <c r="C738" s="227" t="s">
        <v>98</v>
      </c>
      <c r="D738" s="227" t="s">
        <v>2207</v>
      </c>
      <c r="E738" s="227" t="s">
        <v>382</v>
      </c>
      <c r="F738" s="228">
        <v>34904</v>
      </c>
      <c r="G738" s="227" t="s">
        <v>757</v>
      </c>
      <c r="H738" s="227" t="s">
        <v>383</v>
      </c>
      <c r="I738" s="227" t="s">
        <v>61</v>
      </c>
      <c r="J738" s="227" t="s">
        <v>384</v>
      </c>
      <c r="K738" s="227">
        <v>2013</v>
      </c>
      <c r="L738" s="227" t="s">
        <v>362</v>
      </c>
      <c r="T738" s="229"/>
      <c r="Y738" s="227" t="s">
        <v>3404</v>
      </c>
      <c r="Z738" s="227" t="s">
        <v>3405</v>
      </c>
      <c r="AA738" s="227" t="s">
        <v>3406</v>
      </c>
      <c r="AB738" s="227" t="s">
        <v>2622</v>
      </c>
    </row>
    <row r="739" spans="1:28" x14ac:dyDescent="0.3">
      <c r="A739" s="227">
        <v>212239</v>
      </c>
      <c r="B739" s="227" t="s">
        <v>1497</v>
      </c>
      <c r="C739" s="227" t="s">
        <v>179</v>
      </c>
      <c r="D739" s="227" t="s">
        <v>2181</v>
      </c>
      <c r="E739" s="227" t="s">
        <v>381</v>
      </c>
      <c r="F739" s="228">
        <v>34905</v>
      </c>
      <c r="G739" s="227" t="s">
        <v>776</v>
      </c>
      <c r="H739" s="227" t="s">
        <v>383</v>
      </c>
      <c r="I739" s="227" t="s">
        <v>61</v>
      </c>
      <c r="J739" s="227" t="s">
        <v>361</v>
      </c>
      <c r="K739" s="227">
        <v>2013</v>
      </c>
      <c r="L739" s="227" t="s">
        <v>367</v>
      </c>
      <c r="T739" s="229"/>
      <c r="Y739" s="227" t="s">
        <v>3351</v>
      </c>
      <c r="Z739" s="227" t="s">
        <v>3352</v>
      </c>
      <c r="AA739" s="227" t="s">
        <v>3353</v>
      </c>
      <c r="AB739" s="227" t="s">
        <v>2622</v>
      </c>
    </row>
    <row r="740" spans="1:28" x14ac:dyDescent="0.3">
      <c r="A740" s="227">
        <v>212056</v>
      </c>
      <c r="B740" s="227" t="s">
        <v>1694</v>
      </c>
      <c r="C740" s="227" t="s">
        <v>137</v>
      </c>
      <c r="D740" s="227" t="s">
        <v>2158</v>
      </c>
      <c r="E740" s="227" t="s">
        <v>382</v>
      </c>
      <c r="F740" s="228">
        <v>34916</v>
      </c>
      <c r="G740" s="227" t="s">
        <v>757</v>
      </c>
      <c r="H740" s="227" t="s">
        <v>383</v>
      </c>
      <c r="I740" s="227" t="s">
        <v>61</v>
      </c>
      <c r="J740" s="227" t="s">
        <v>384</v>
      </c>
      <c r="K740" s="227">
        <v>2014</v>
      </c>
      <c r="L740" s="227" t="s">
        <v>360</v>
      </c>
      <c r="T740" s="229"/>
      <c r="Y740" s="227" t="s">
        <v>3312</v>
      </c>
      <c r="Z740" s="227" t="s">
        <v>3313</v>
      </c>
      <c r="AA740" s="227" t="s">
        <v>3314</v>
      </c>
      <c r="AB740" s="227" t="s">
        <v>2765</v>
      </c>
    </row>
    <row r="741" spans="1:28" x14ac:dyDescent="0.3">
      <c r="A741" s="227">
        <v>213099</v>
      </c>
      <c r="B741" s="227" t="s">
        <v>1540</v>
      </c>
      <c r="C741" s="227" t="s">
        <v>439</v>
      </c>
      <c r="D741" s="227" t="s">
        <v>2193</v>
      </c>
      <c r="E741" s="227" t="s">
        <v>382</v>
      </c>
      <c r="F741" s="228">
        <v>34918</v>
      </c>
      <c r="G741" s="227" t="s">
        <v>757</v>
      </c>
      <c r="H741" s="227" t="s">
        <v>383</v>
      </c>
      <c r="I741" s="227" t="s">
        <v>61</v>
      </c>
      <c r="J741" s="227" t="s">
        <v>384</v>
      </c>
      <c r="K741" s="227">
        <v>2015</v>
      </c>
      <c r="L741" s="227" t="s">
        <v>360</v>
      </c>
      <c r="T741" s="229"/>
      <c r="Y741" s="227" t="s">
        <v>3635</v>
      </c>
      <c r="Z741" s="227" t="s">
        <v>3636</v>
      </c>
      <c r="AA741" s="227" t="s">
        <v>3637</v>
      </c>
      <c r="AB741" s="227" t="s">
        <v>2671</v>
      </c>
    </row>
    <row r="742" spans="1:28" x14ac:dyDescent="0.3">
      <c r="A742" s="227">
        <v>211415</v>
      </c>
      <c r="B742" s="227" t="s">
        <v>1520</v>
      </c>
      <c r="C742" s="227" t="s">
        <v>2055</v>
      </c>
      <c r="D742" s="227" t="s">
        <v>2056</v>
      </c>
      <c r="E742" s="227" t="s">
        <v>381</v>
      </c>
      <c r="F742" s="228">
        <v>34941</v>
      </c>
      <c r="G742" s="227" t="s">
        <v>757</v>
      </c>
      <c r="H742" s="227" t="s">
        <v>383</v>
      </c>
      <c r="I742" s="227" t="s">
        <v>61</v>
      </c>
      <c r="T742" s="229"/>
    </row>
    <row r="743" spans="1:28" x14ac:dyDescent="0.3">
      <c r="A743" s="227">
        <v>211573</v>
      </c>
      <c r="B743" s="227" t="s">
        <v>1695</v>
      </c>
      <c r="C743" s="227" t="s">
        <v>106</v>
      </c>
      <c r="D743" s="227" t="s">
        <v>2081</v>
      </c>
      <c r="E743" s="227" t="s">
        <v>382</v>
      </c>
      <c r="F743" s="228">
        <v>34943</v>
      </c>
      <c r="G743" s="227" t="s">
        <v>757</v>
      </c>
      <c r="H743" s="227" t="s">
        <v>383</v>
      </c>
      <c r="I743" s="227" t="s">
        <v>61</v>
      </c>
      <c r="J743" s="227" t="s">
        <v>384</v>
      </c>
      <c r="K743" s="227">
        <v>2015</v>
      </c>
      <c r="L743" s="227" t="s">
        <v>360</v>
      </c>
      <c r="T743" s="229"/>
      <c r="Y743" s="227" t="s">
        <v>3155</v>
      </c>
      <c r="Z743" s="227" t="s">
        <v>2628</v>
      </c>
      <c r="AA743" s="227" t="s">
        <v>3156</v>
      </c>
      <c r="AB743" s="227" t="s">
        <v>3157</v>
      </c>
    </row>
    <row r="744" spans="1:28" x14ac:dyDescent="0.3">
      <c r="A744" s="227">
        <v>213394</v>
      </c>
      <c r="B744" s="227" t="s">
        <v>955</v>
      </c>
      <c r="C744" s="227" t="s">
        <v>956</v>
      </c>
      <c r="D744" s="227" t="s">
        <v>2361</v>
      </c>
      <c r="E744" s="227" t="s">
        <v>382</v>
      </c>
      <c r="F744" s="228">
        <v>34946</v>
      </c>
      <c r="G744" s="227" t="s">
        <v>758</v>
      </c>
      <c r="H744" s="227" t="s">
        <v>383</v>
      </c>
      <c r="I744" s="227" t="s">
        <v>61</v>
      </c>
      <c r="J744" s="227" t="s">
        <v>361</v>
      </c>
      <c r="K744" s="227">
        <v>2013</v>
      </c>
      <c r="L744" s="227" t="s">
        <v>362</v>
      </c>
      <c r="T744" s="229"/>
      <c r="Y744" s="227" t="s">
        <v>3717</v>
      </c>
      <c r="Z744" s="227" t="s">
        <v>3718</v>
      </c>
      <c r="AA744" s="227" t="s">
        <v>3719</v>
      </c>
      <c r="AB744" s="227" t="s">
        <v>3720</v>
      </c>
    </row>
    <row r="745" spans="1:28" x14ac:dyDescent="0.3">
      <c r="A745" s="227">
        <v>210993</v>
      </c>
      <c r="B745" s="227" t="s">
        <v>2024</v>
      </c>
      <c r="C745" s="227" t="s">
        <v>488</v>
      </c>
      <c r="D745" s="227" t="s">
        <v>2025</v>
      </c>
      <c r="E745" s="227" t="s">
        <v>381</v>
      </c>
      <c r="F745" s="228">
        <v>34951</v>
      </c>
      <c r="G745" s="227" t="s">
        <v>757</v>
      </c>
      <c r="H745" s="227" t="s">
        <v>383</v>
      </c>
      <c r="I745" s="227" t="s">
        <v>61</v>
      </c>
      <c r="J745" s="227" t="s">
        <v>361</v>
      </c>
      <c r="K745" s="227">
        <v>2013</v>
      </c>
      <c r="L745" s="227" t="s">
        <v>360</v>
      </c>
      <c r="T745" s="229"/>
      <c r="Y745" s="227" t="s">
        <v>3027</v>
      </c>
      <c r="Z745" s="227" t="s">
        <v>2628</v>
      </c>
      <c r="AA745" s="227" t="s">
        <v>3028</v>
      </c>
      <c r="AB745" s="227" t="s">
        <v>2704</v>
      </c>
    </row>
    <row r="746" spans="1:28" x14ac:dyDescent="0.3">
      <c r="A746" s="227">
        <v>213210</v>
      </c>
      <c r="B746" s="227" t="s">
        <v>1696</v>
      </c>
      <c r="C746" s="227" t="s">
        <v>187</v>
      </c>
      <c r="D746" s="227" t="s">
        <v>415</v>
      </c>
      <c r="E746" s="227" t="s">
        <v>382</v>
      </c>
      <c r="F746" s="228">
        <v>34954</v>
      </c>
      <c r="G746" s="227" t="s">
        <v>360</v>
      </c>
      <c r="H746" s="227" t="s">
        <v>383</v>
      </c>
      <c r="I746" s="227" t="s">
        <v>61</v>
      </c>
      <c r="J746" s="227" t="s">
        <v>384</v>
      </c>
      <c r="K746" s="227">
        <v>2014</v>
      </c>
      <c r="L746" s="227" t="s">
        <v>360</v>
      </c>
      <c r="T746" s="229"/>
      <c r="Y746" s="227" t="s">
        <v>3658</v>
      </c>
      <c r="Z746" s="227" t="s">
        <v>3659</v>
      </c>
      <c r="AA746" s="227" t="s">
        <v>3291</v>
      </c>
      <c r="AB746" s="227" t="s">
        <v>2671</v>
      </c>
    </row>
    <row r="747" spans="1:28" x14ac:dyDescent="0.3">
      <c r="A747" s="227">
        <v>212255</v>
      </c>
      <c r="B747" s="227" t="s">
        <v>1475</v>
      </c>
      <c r="C747" s="227" t="s">
        <v>670</v>
      </c>
      <c r="D747" s="227" t="s">
        <v>1476</v>
      </c>
      <c r="E747" s="227" t="s">
        <v>382</v>
      </c>
      <c r="F747" s="228">
        <v>34955</v>
      </c>
      <c r="G747" s="227" t="s">
        <v>762</v>
      </c>
      <c r="H747" s="227" t="s">
        <v>388</v>
      </c>
      <c r="I747" s="227" t="s">
        <v>61</v>
      </c>
      <c r="J747" s="227" t="s">
        <v>361</v>
      </c>
      <c r="K747" s="227">
        <v>2012</v>
      </c>
      <c r="L747" s="227" t="s">
        <v>362</v>
      </c>
      <c r="T747" s="229"/>
      <c r="Y747" s="227" t="s">
        <v>3354</v>
      </c>
      <c r="Z747" s="227" t="s">
        <v>3355</v>
      </c>
      <c r="AA747" s="227" t="s">
        <v>3356</v>
      </c>
      <c r="AB747" s="227" t="s">
        <v>2765</v>
      </c>
    </row>
    <row r="748" spans="1:28" x14ac:dyDescent="0.3">
      <c r="A748" s="227">
        <v>214413</v>
      </c>
      <c r="B748" s="227" t="s">
        <v>2466</v>
      </c>
      <c r="C748" s="227" t="s">
        <v>131</v>
      </c>
      <c r="D748" s="227" t="s">
        <v>2467</v>
      </c>
      <c r="E748" s="227" t="s">
        <v>382</v>
      </c>
      <c r="F748" s="228">
        <v>34970</v>
      </c>
      <c r="G748" s="227" t="s">
        <v>2468</v>
      </c>
      <c r="H748" s="227" t="s">
        <v>383</v>
      </c>
      <c r="I748" s="227" t="s">
        <v>61</v>
      </c>
      <c r="J748" s="227" t="s">
        <v>361</v>
      </c>
      <c r="K748" s="227">
        <v>2013</v>
      </c>
      <c r="L748" s="227" t="s">
        <v>369</v>
      </c>
      <c r="T748" s="229"/>
      <c r="Y748" s="227" t="s">
        <v>3954</v>
      </c>
      <c r="Z748" s="227" t="s">
        <v>3601</v>
      </c>
      <c r="AA748" s="227" t="s">
        <v>3955</v>
      </c>
      <c r="AB748" s="227" t="s">
        <v>2622</v>
      </c>
    </row>
    <row r="749" spans="1:28" x14ac:dyDescent="0.3">
      <c r="A749" s="227">
        <v>211691</v>
      </c>
      <c r="B749" s="227" t="s">
        <v>1022</v>
      </c>
      <c r="C749" s="227" t="s">
        <v>488</v>
      </c>
      <c r="D749" s="227" t="s">
        <v>2100</v>
      </c>
      <c r="E749" s="227" t="s">
        <v>382</v>
      </c>
      <c r="F749" s="228">
        <v>35014</v>
      </c>
      <c r="G749" s="227" t="s">
        <v>757</v>
      </c>
      <c r="H749" s="227" t="s">
        <v>383</v>
      </c>
      <c r="I749" s="227" t="s">
        <v>61</v>
      </c>
      <c r="J749" s="227" t="s">
        <v>384</v>
      </c>
      <c r="K749" s="227">
        <v>2017</v>
      </c>
      <c r="L749" s="227" t="s">
        <v>362</v>
      </c>
      <c r="T749" s="229"/>
      <c r="Y749" s="227" t="s">
        <v>3195</v>
      </c>
      <c r="Z749" s="227" t="s">
        <v>2628</v>
      </c>
      <c r="AA749" s="227" t="s">
        <v>2775</v>
      </c>
      <c r="AB749" s="227" t="s">
        <v>2622</v>
      </c>
    </row>
    <row r="750" spans="1:28" x14ac:dyDescent="0.3">
      <c r="A750" s="227">
        <v>211440</v>
      </c>
      <c r="B750" s="227" t="s">
        <v>1310</v>
      </c>
      <c r="C750" s="227" t="s">
        <v>142</v>
      </c>
      <c r="D750" s="227" t="s">
        <v>312</v>
      </c>
      <c r="E750" s="227" t="s">
        <v>381</v>
      </c>
      <c r="F750" s="228">
        <v>35023</v>
      </c>
      <c r="G750" s="227" t="s">
        <v>360</v>
      </c>
      <c r="H750" s="227" t="s">
        <v>388</v>
      </c>
      <c r="I750" s="227" t="s">
        <v>61</v>
      </c>
      <c r="Q750" s="227">
        <v>2000</v>
      </c>
      <c r="T750" s="229"/>
      <c r="V750" s="227" t="s">
        <v>633</v>
      </c>
      <c r="W750" s="227" t="s">
        <v>2610</v>
      </c>
    </row>
    <row r="751" spans="1:28" x14ac:dyDescent="0.3">
      <c r="A751" s="227">
        <v>210912</v>
      </c>
      <c r="B751" s="227" t="s">
        <v>2017</v>
      </c>
      <c r="C751" s="227" t="s">
        <v>76</v>
      </c>
      <c r="D751" s="227" t="s">
        <v>2018</v>
      </c>
      <c r="E751" s="227" t="s">
        <v>382</v>
      </c>
      <c r="F751" s="228">
        <v>35039</v>
      </c>
      <c r="G751" s="227" t="s">
        <v>757</v>
      </c>
      <c r="H751" s="227" t="s">
        <v>383</v>
      </c>
      <c r="I751" s="227" t="s">
        <v>61</v>
      </c>
      <c r="T751" s="229"/>
    </row>
    <row r="752" spans="1:28" x14ac:dyDescent="0.3">
      <c r="A752" s="227">
        <v>211664</v>
      </c>
      <c r="B752" s="227" t="s">
        <v>1023</v>
      </c>
      <c r="C752" s="227" t="s">
        <v>204</v>
      </c>
      <c r="D752" s="227" t="s">
        <v>2095</v>
      </c>
      <c r="E752" s="227" t="s">
        <v>382</v>
      </c>
      <c r="F752" s="228">
        <v>35065</v>
      </c>
      <c r="G752" s="227" t="s">
        <v>2096</v>
      </c>
      <c r="H752" s="227" t="s">
        <v>383</v>
      </c>
      <c r="I752" s="227" t="s">
        <v>61</v>
      </c>
      <c r="J752" s="227" t="s">
        <v>384</v>
      </c>
      <c r="K752" s="227">
        <v>2013</v>
      </c>
      <c r="L752" s="227" t="s">
        <v>362</v>
      </c>
      <c r="T752" s="229"/>
      <c r="Y752" s="227" t="s">
        <v>3183</v>
      </c>
      <c r="Z752" s="227" t="s">
        <v>3184</v>
      </c>
      <c r="AA752" s="227" t="s">
        <v>3185</v>
      </c>
      <c r="AB752" s="227" t="s">
        <v>3124</v>
      </c>
    </row>
    <row r="753" spans="1:28" x14ac:dyDescent="0.3">
      <c r="A753" s="227">
        <v>213777</v>
      </c>
      <c r="B753" s="227" t="s">
        <v>957</v>
      </c>
      <c r="C753" s="227" t="s">
        <v>428</v>
      </c>
      <c r="D753" s="227" t="s">
        <v>2400</v>
      </c>
      <c r="E753" s="227" t="s">
        <v>382</v>
      </c>
      <c r="F753" s="228">
        <v>35066</v>
      </c>
      <c r="G753" s="227" t="s">
        <v>2401</v>
      </c>
      <c r="H753" s="227" t="s">
        <v>383</v>
      </c>
      <c r="I753" s="227" t="s">
        <v>61</v>
      </c>
      <c r="T753" s="229"/>
    </row>
    <row r="754" spans="1:28" x14ac:dyDescent="0.3">
      <c r="A754" s="227">
        <v>213548</v>
      </c>
      <c r="B754" s="227" t="s">
        <v>1489</v>
      </c>
      <c r="C754" s="227" t="s">
        <v>117</v>
      </c>
      <c r="D754" s="227" t="s">
        <v>2377</v>
      </c>
      <c r="E754" s="227" t="s">
        <v>382</v>
      </c>
      <c r="F754" s="228">
        <v>35067</v>
      </c>
      <c r="G754" s="227" t="s">
        <v>757</v>
      </c>
      <c r="H754" s="227" t="s">
        <v>383</v>
      </c>
      <c r="I754" s="227" t="s">
        <v>61</v>
      </c>
      <c r="J754" s="227" t="s">
        <v>361</v>
      </c>
      <c r="K754" s="227">
        <v>2013</v>
      </c>
      <c r="L754" s="227" t="s">
        <v>360</v>
      </c>
      <c r="T754" s="229"/>
      <c r="Y754" s="227" t="s">
        <v>3761</v>
      </c>
      <c r="Z754" s="227" t="s">
        <v>2996</v>
      </c>
      <c r="AA754" s="227" t="s">
        <v>2651</v>
      </c>
      <c r="AB754" s="227" t="s">
        <v>2671</v>
      </c>
    </row>
    <row r="755" spans="1:28" x14ac:dyDescent="0.3">
      <c r="A755" s="227">
        <v>212978</v>
      </c>
      <c r="B755" s="227" t="s">
        <v>1688</v>
      </c>
      <c r="C755" s="227" t="s">
        <v>75</v>
      </c>
      <c r="D755" s="227" t="s">
        <v>512</v>
      </c>
      <c r="E755" s="227" t="s">
        <v>382</v>
      </c>
      <c r="F755" s="228">
        <v>35070</v>
      </c>
      <c r="G755" s="227" t="s">
        <v>757</v>
      </c>
      <c r="H755" s="227" t="s">
        <v>383</v>
      </c>
      <c r="I755" s="227" t="s">
        <v>61</v>
      </c>
      <c r="J755" s="227" t="s">
        <v>384</v>
      </c>
      <c r="K755" s="227">
        <v>2013</v>
      </c>
      <c r="L755" s="227" t="s">
        <v>376</v>
      </c>
      <c r="T755" s="229"/>
      <c r="Y755" s="227" t="s">
        <v>3587</v>
      </c>
      <c r="Z755" s="227" t="s">
        <v>3576</v>
      </c>
      <c r="AA755" s="227" t="s">
        <v>3588</v>
      </c>
      <c r="AB755" s="227" t="s">
        <v>2704</v>
      </c>
    </row>
    <row r="756" spans="1:28" x14ac:dyDescent="0.3">
      <c r="A756" s="227">
        <v>211695</v>
      </c>
      <c r="B756" s="227" t="s">
        <v>1045</v>
      </c>
      <c r="C756" s="227" t="s">
        <v>95</v>
      </c>
      <c r="D756" s="227" t="s">
        <v>1046</v>
      </c>
      <c r="E756" s="227" t="s">
        <v>382</v>
      </c>
      <c r="F756" s="228">
        <v>35072</v>
      </c>
      <c r="G756" s="227" t="s">
        <v>360</v>
      </c>
      <c r="H756" s="227" t="s">
        <v>383</v>
      </c>
      <c r="I756" s="227" t="s">
        <v>61</v>
      </c>
      <c r="J756" s="227" t="s">
        <v>384</v>
      </c>
      <c r="K756" s="227">
        <v>2013</v>
      </c>
      <c r="L756" s="227" t="s">
        <v>360</v>
      </c>
      <c r="T756" s="229"/>
      <c r="Y756" s="227" t="s">
        <v>3202</v>
      </c>
      <c r="Z756" s="227" t="s">
        <v>2649</v>
      </c>
      <c r="AA756" s="227" t="s">
        <v>2693</v>
      </c>
      <c r="AB756" s="227" t="s">
        <v>2630</v>
      </c>
    </row>
    <row r="757" spans="1:28" x14ac:dyDescent="0.3">
      <c r="A757" s="227">
        <v>212470</v>
      </c>
      <c r="B757" s="227" t="s">
        <v>2212</v>
      </c>
      <c r="C757" s="227" t="s">
        <v>98</v>
      </c>
      <c r="D757" s="227" t="s">
        <v>2213</v>
      </c>
      <c r="E757" s="227" t="s">
        <v>382</v>
      </c>
      <c r="F757" s="228">
        <v>35075</v>
      </c>
      <c r="G757" s="227" t="s">
        <v>757</v>
      </c>
      <c r="H757" s="227" t="s">
        <v>383</v>
      </c>
      <c r="I757" s="227" t="s">
        <v>61</v>
      </c>
      <c r="J757" s="227" t="s">
        <v>384</v>
      </c>
      <c r="K757" s="227">
        <v>2015</v>
      </c>
      <c r="L757" s="227" t="s">
        <v>360</v>
      </c>
      <c r="T757" s="229"/>
      <c r="Y757" s="227" t="s">
        <v>3412</v>
      </c>
      <c r="Z757" s="227" t="s">
        <v>3413</v>
      </c>
      <c r="AA757" s="227" t="s">
        <v>3414</v>
      </c>
      <c r="AB757" s="227" t="s">
        <v>2630</v>
      </c>
    </row>
    <row r="758" spans="1:28" x14ac:dyDescent="0.3">
      <c r="A758" s="227">
        <v>213051</v>
      </c>
      <c r="B758" s="227" t="s">
        <v>1528</v>
      </c>
      <c r="C758" s="227" t="s">
        <v>65</v>
      </c>
      <c r="D758" s="227" t="s">
        <v>1529</v>
      </c>
      <c r="E758" s="227" t="s">
        <v>382</v>
      </c>
      <c r="F758" s="228">
        <v>35075</v>
      </c>
      <c r="G758" s="227" t="s">
        <v>793</v>
      </c>
      <c r="H758" s="227" t="s">
        <v>383</v>
      </c>
      <c r="I758" s="227" t="s">
        <v>61</v>
      </c>
      <c r="J758" s="227" t="s">
        <v>384</v>
      </c>
      <c r="K758" s="227">
        <v>2015</v>
      </c>
      <c r="L758" s="227" t="s">
        <v>379</v>
      </c>
      <c r="T758" s="229"/>
      <c r="Y758" s="227" t="s">
        <v>3623</v>
      </c>
      <c r="Z758" s="227" t="s">
        <v>3624</v>
      </c>
      <c r="AA758" s="227" t="s">
        <v>3004</v>
      </c>
      <c r="AB758" s="227" t="s">
        <v>3610</v>
      </c>
    </row>
    <row r="759" spans="1:28" x14ac:dyDescent="0.3">
      <c r="A759" s="227">
        <v>211381</v>
      </c>
      <c r="B759" s="227" t="s">
        <v>1513</v>
      </c>
      <c r="C759" s="227" t="s">
        <v>65</v>
      </c>
      <c r="D759" s="227" t="s">
        <v>2051</v>
      </c>
      <c r="E759" s="227" t="s">
        <v>382</v>
      </c>
      <c r="F759" s="228">
        <v>35089</v>
      </c>
      <c r="G759" s="227" t="s">
        <v>757</v>
      </c>
      <c r="H759" s="227" t="s">
        <v>383</v>
      </c>
      <c r="I759" s="227" t="s">
        <v>61</v>
      </c>
      <c r="J759" s="227" t="s">
        <v>384</v>
      </c>
      <c r="K759" s="227">
        <v>2014</v>
      </c>
      <c r="L759" s="227" t="s">
        <v>360</v>
      </c>
      <c r="T759" s="229"/>
      <c r="Y759" s="227" t="s">
        <v>3096</v>
      </c>
      <c r="Z759" s="227" t="s">
        <v>3097</v>
      </c>
      <c r="AA759" s="227" t="s">
        <v>3098</v>
      </c>
      <c r="AB759" s="227" t="s">
        <v>2671</v>
      </c>
    </row>
    <row r="760" spans="1:28" x14ac:dyDescent="0.3">
      <c r="A760" s="227">
        <v>212826</v>
      </c>
      <c r="B760" s="227" t="s">
        <v>2265</v>
      </c>
      <c r="C760" s="227" t="s">
        <v>133</v>
      </c>
      <c r="D760" s="227" t="s">
        <v>2266</v>
      </c>
      <c r="E760" s="227" t="s">
        <v>381</v>
      </c>
      <c r="F760" s="228">
        <v>35089</v>
      </c>
      <c r="G760" s="227" t="s">
        <v>2267</v>
      </c>
      <c r="H760" s="227" t="s">
        <v>383</v>
      </c>
      <c r="I760" s="227" t="s">
        <v>61</v>
      </c>
      <c r="J760" s="227" t="s">
        <v>361</v>
      </c>
      <c r="K760" s="227">
        <v>2014</v>
      </c>
      <c r="L760" s="227" t="s">
        <v>367</v>
      </c>
      <c r="T760" s="229"/>
      <c r="Y760" s="227" t="s">
        <v>3535</v>
      </c>
      <c r="Z760" s="227" t="s">
        <v>2664</v>
      </c>
      <c r="AA760" s="227" t="s">
        <v>2914</v>
      </c>
      <c r="AB760" s="227" t="s">
        <v>2622</v>
      </c>
    </row>
    <row r="761" spans="1:28" x14ac:dyDescent="0.3">
      <c r="A761" s="227">
        <v>212439</v>
      </c>
      <c r="B761" s="227" t="s">
        <v>1590</v>
      </c>
      <c r="C761" s="227" t="s">
        <v>66</v>
      </c>
      <c r="D761" s="227" t="s">
        <v>2208</v>
      </c>
      <c r="E761" s="227" t="s">
        <v>382</v>
      </c>
      <c r="F761" s="228">
        <v>35092</v>
      </c>
      <c r="G761" s="227" t="s">
        <v>2209</v>
      </c>
      <c r="H761" s="227" t="s">
        <v>388</v>
      </c>
      <c r="I761" s="227" t="s">
        <v>61</v>
      </c>
      <c r="J761" s="227" t="s">
        <v>361</v>
      </c>
      <c r="K761" s="227">
        <v>2013</v>
      </c>
      <c r="L761" s="227" t="s">
        <v>360</v>
      </c>
      <c r="T761" s="229"/>
      <c r="Y761" s="227" t="s">
        <v>3407</v>
      </c>
      <c r="Z761" s="227" t="s">
        <v>2885</v>
      </c>
      <c r="AA761" s="227" t="s">
        <v>3408</v>
      </c>
      <c r="AB761" s="227" t="s">
        <v>3409</v>
      </c>
    </row>
    <row r="762" spans="1:28" x14ac:dyDescent="0.3">
      <c r="A762" s="227">
        <v>214702</v>
      </c>
      <c r="B762" s="227" t="s">
        <v>1007</v>
      </c>
      <c r="C762" s="227" t="s">
        <v>62</v>
      </c>
      <c r="D762" s="227" t="s">
        <v>2511</v>
      </c>
      <c r="E762" s="227" t="s">
        <v>382</v>
      </c>
      <c r="F762" s="228">
        <v>35094</v>
      </c>
      <c r="G762" s="227" t="s">
        <v>757</v>
      </c>
      <c r="H762" s="227" t="s">
        <v>383</v>
      </c>
      <c r="I762" s="227" t="s">
        <v>61</v>
      </c>
      <c r="J762" s="227" t="s">
        <v>384</v>
      </c>
      <c r="K762" s="227">
        <v>2013</v>
      </c>
      <c r="L762" s="227" t="s">
        <v>370</v>
      </c>
      <c r="T762" s="229"/>
      <c r="Y762" s="227" t="s">
        <v>4034</v>
      </c>
      <c r="Z762" s="227" t="s">
        <v>4035</v>
      </c>
      <c r="AA762" s="227" t="s">
        <v>3617</v>
      </c>
      <c r="AB762" s="227" t="s">
        <v>2630</v>
      </c>
    </row>
    <row r="763" spans="1:28" x14ac:dyDescent="0.3">
      <c r="A763" s="227">
        <v>213111</v>
      </c>
      <c r="B763" s="227" t="s">
        <v>1040</v>
      </c>
      <c r="C763" s="227" t="s">
        <v>1041</v>
      </c>
      <c r="D763" s="227" t="s">
        <v>845</v>
      </c>
      <c r="E763" s="227" t="s">
        <v>382</v>
      </c>
      <c r="F763" s="228">
        <v>35122</v>
      </c>
      <c r="G763" s="227" t="s">
        <v>816</v>
      </c>
      <c r="H763" s="227" t="s">
        <v>383</v>
      </c>
      <c r="I763" s="227" t="s">
        <v>61</v>
      </c>
      <c r="J763" s="227" t="s">
        <v>384</v>
      </c>
      <c r="K763" s="227">
        <v>2014</v>
      </c>
      <c r="L763" s="227" t="s">
        <v>370</v>
      </c>
      <c r="T763" s="229"/>
      <c r="Y763" s="227" t="s">
        <v>3640</v>
      </c>
      <c r="Z763" s="227" t="s">
        <v>3641</v>
      </c>
      <c r="AA763" s="227" t="s">
        <v>3642</v>
      </c>
      <c r="AB763" s="227" t="s">
        <v>2622</v>
      </c>
    </row>
    <row r="764" spans="1:28" x14ac:dyDescent="0.3">
      <c r="A764" s="227">
        <v>213085</v>
      </c>
      <c r="B764" s="227" t="s">
        <v>1506</v>
      </c>
      <c r="C764" s="227" t="s">
        <v>2310</v>
      </c>
      <c r="D764" s="227" t="s">
        <v>2311</v>
      </c>
      <c r="E764" s="227" t="s">
        <v>382</v>
      </c>
      <c r="F764" s="228">
        <v>35122</v>
      </c>
      <c r="G764" s="227" t="s">
        <v>795</v>
      </c>
      <c r="H764" s="227" t="s">
        <v>388</v>
      </c>
      <c r="I764" s="227" t="s">
        <v>61</v>
      </c>
      <c r="J764" s="227" t="s">
        <v>384</v>
      </c>
      <c r="K764" s="227">
        <v>2014</v>
      </c>
      <c r="L764" s="227" t="s">
        <v>360</v>
      </c>
      <c r="T764" s="229"/>
      <c r="Y764" s="227" t="s">
        <v>3633</v>
      </c>
      <c r="Z764" s="227" t="s">
        <v>3471</v>
      </c>
      <c r="AA764" s="227" t="s">
        <v>2700</v>
      </c>
      <c r="AB764" s="227" t="s">
        <v>2744</v>
      </c>
    </row>
    <row r="765" spans="1:28" x14ac:dyDescent="0.3">
      <c r="A765" s="227">
        <v>214035</v>
      </c>
      <c r="B765" s="227" t="s">
        <v>1697</v>
      </c>
      <c r="C765" s="227" t="s">
        <v>1698</v>
      </c>
      <c r="D765" s="227" t="s">
        <v>489</v>
      </c>
      <c r="E765" s="227" t="s">
        <v>382</v>
      </c>
      <c r="F765" s="228">
        <v>35138</v>
      </c>
      <c r="G765" s="227" t="s">
        <v>757</v>
      </c>
      <c r="H765" s="227" t="s">
        <v>383</v>
      </c>
      <c r="I765" s="227" t="s">
        <v>61</v>
      </c>
      <c r="J765" s="227" t="s">
        <v>384</v>
      </c>
      <c r="K765" s="227">
        <v>2013</v>
      </c>
      <c r="L765" s="227" t="s">
        <v>360</v>
      </c>
      <c r="T765" s="229"/>
      <c r="Y765" s="227" t="s">
        <v>3888</v>
      </c>
      <c r="Z765" s="227" t="s">
        <v>3889</v>
      </c>
      <c r="AA765" s="227" t="s">
        <v>2981</v>
      </c>
      <c r="AB765" s="227" t="s">
        <v>2765</v>
      </c>
    </row>
    <row r="766" spans="1:28" x14ac:dyDescent="0.3">
      <c r="A766" s="227">
        <v>212972</v>
      </c>
      <c r="B766" s="227" t="s">
        <v>1033</v>
      </c>
      <c r="C766" s="227" t="s">
        <v>97</v>
      </c>
      <c r="D766" s="227" t="s">
        <v>2287</v>
      </c>
      <c r="E766" s="227" t="s">
        <v>382</v>
      </c>
      <c r="F766" s="228">
        <v>35144</v>
      </c>
      <c r="G766" s="227" t="s">
        <v>757</v>
      </c>
      <c r="H766" s="227" t="s">
        <v>383</v>
      </c>
      <c r="I766" s="227" t="s">
        <v>61</v>
      </c>
      <c r="J766" s="227" t="s">
        <v>384</v>
      </c>
      <c r="K766" s="227">
        <v>2014</v>
      </c>
      <c r="L766" s="227" t="s">
        <v>378</v>
      </c>
      <c r="T766" s="229"/>
      <c r="Y766" s="227" t="s">
        <v>3586</v>
      </c>
      <c r="Z766" s="227" t="s">
        <v>2809</v>
      </c>
      <c r="AA766" s="227" t="s">
        <v>2850</v>
      </c>
      <c r="AB766" s="227" t="s">
        <v>2630</v>
      </c>
    </row>
    <row r="767" spans="1:28" x14ac:dyDescent="0.3">
      <c r="A767" s="227">
        <v>211407</v>
      </c>
      <c r="B767" s="227" t="s">
        <v>1015</v>
      </c>
      <c r="C767" s="227" t="s">
        <v>171</v>
      </c>
      <c r="D767" s="227" t="s">
        <v>2053</v>
      </c>
      <c r="E767" s="227" t="s">
        <v>381</v>
      </c>
      <c r="F767" s="228">
        <v>35154</v>
      </c>
      <c r="G767" s="227" t="s">
        <v>758</v>
      </c>
      <c r="H767" s="227" t="s">
        <v>383</v>
      </c>
      <c r="I767" s="227" t="s">
        <v>61</v>
      </c>
      <c r="J767" s="227" t="s">
        <v>384</v>
      </c>
      <c r="K767" s="227">
        <v>2014</v>
      </c>
      <c r="L767" s="227" t="s">
        <v>360</v>
      </c>
      <c r="T767" s="229"/>
      <c r="Y767" s="227" t="s">
        <v>3099</v>
      </c>
      <c r="Z767" s="227" t="s">
        <v>3100</v>
      </c>
      <c r="AA767" s="227" t="s">
        <v>3101</v>
      </c>
      <c r="AB767" s="227" t="s">
        <v>2713</v>
      </c>
    </row>
    <row r="768" spans="1:28" x14ac:dyDescent="0.3">
      <c r="A768" s="227">
        <v>210821</v>
      </c>
      <c r="B768" s="227" t="s">
        <v>1637</v>
      </c>
      <c r="C768" s="227" t="s">
        <v>201</v>
      </c>
      <c r="D768" s="227" t="s">
        <v>2012</v>
      </c>
      <c r="E768" s="227" t="s">
        <v>382</v>
      </c>
      <c r="F768" s="228">
        <v>35156</v>
      </c>
      <c r="G768" s="227" t="s">
        <v>360</v>
      </c>
      <c r="H768" s="227" t="s">
        <v>383</v>
      </c>
      <c r="I768" s="227" t="s">
        <v>61</v>
      </c>
      <c r="J768" s="227" t="s">
        <v>384</v>
      </c>
      <c r="K768" s="227">
        <v>2014</v>
      </c>
      <c r="L768" s="227" t="s">
        <v>360</v>
      </c>
      <c r="T768" s="229"/>
      <c r="Y768" s="227" t="s">
        <v>2993</v>
      </c>
      <c r="Z768" s="227" t="s">
        <v>2994</v>
      </c>
      <c r="AA768" s="227" t="s">
        <v>2995</v>
      </c>
      <c r="AB768" s="227" t="s">
        <v>2630</v>
      </c>
    </row>
    <row r="769" spans="1:28" x14ac:dyDescent="0.3">
      <c r="A769" s="227">
        <v>215437</v>
      </c>
      <c r="B769" s="227" t="s">
        <v>958</v>
      </c>
      <c r="C769" s="227" t="s">
        <v>165</v>
      </c>
      <c r="D769" s="227" t="s">
        <v>2597</v>
      </c>
      <c r="E769" s="227" t="s">
        <v>382</v>
      </c>
      <c r="F769" s="228">
        <v>35163</v>
      </c>
      <c r="G769" s="227" t="s">
        <v>775</v>
      </c>
      <c r="H769" s="227" t="s">
        <v>383</v>
      </c>
      <c r="I769" s="227" t="s">
        <v>61</v>
      </c>
      <c r="J769" s="227" t="s">
        <v>384</v>
      </c>
      <c r="K769" s="227">
        <v>2013</v>
      </c>
      <c r="L769" s="227" t="s">
        <v>368</v>
      </c>
      <c r="T769" s="229"/>
      <c r="Y769" s="227" t="s">
        <v>4215</v>
      </c>
      <c r="Z769" s="227" t="s">
        <v>2988</v>
      </c>
      <c r="AA769" s="227" t="s">
        <v>4216</v>
      </c>
      <c r="AB769" s="227" t="s">
        <v>2679</v>
      </c>
    </row>
    <row r="770" spans="1:28" x14ac:dyDescent="0.3">
      <c r="A770" s="227">
        <v>213123</v>
      </c>
      <c r="B770" s="227" t="s">
        <v>1561</v>
      </c>
      <c r="C770" s="227" t="s">
        <v>105</v>
      </c>
      <c r="D770" s="227" t="s">
        <v>304</v>
      </c>
      <c r="E770" s="227" t="s">
        <v>381</v>
      </c>
      <c r="F770" s="228">
        <v>35167</v>
      </c>
      <c r="G770" s="227" t="s">
        <v>360</v>
      </c>
      <c r="H770" s="227" t="s">
        <v>383</v>
      </c>
      <c r="I770" s="227" t="s">
        <v>61</v>
      </c>
      <c r="J770" s="227" t="s">
        <v>384</v>
      </c>
      <c r="K770" s="227">
        <v>2013</v>
      </c>
      <c r="L770" s="227" t="s">
        <v>360</v>
      </c>
      <c r="T770" s="229"/>
      <c r="Y770" s="227" t="s">
        <v>3649</v>
      </c>
      <c r="Z770" s="227" t="s">
        <v>3166</v>
      </c>
      <c r="AA770" s="227" t="s">
        <v>2629</v>
      </c>
      <c r="AB770" s="227" t="s">
        <v>2704</v>
      </c>
    </row>
    <row r="771" spans="1:28" x14ac:dyDescent="0.3">
      <c r="A771" s="227">
        <v>211038</v>
      </c>
      <c r="B771" s="227" t="s">
        <v>2027</v>
      </c>
      <c r="C771" s="227" t="s">
        <v>125</v>
      </c>
      <c r="D771" s="227" t="s">
        <v>2028</v>
      </c>
      <c r="E771" s="227" t="s">
        <v>382</v>
      </c>
      <c r="F771" s="228">
        <v>35169</v>
      </c>
      <c r="G771" s="227" t="s">
        <v>757</v>
      </c>
      <c r="H771" s="227" t="s">
        <v>383</v>
      </c>
      <c r="I771" s="227" t="s">
        <v>61</v>
      </c>
      <c r="J771" s="227" t="s">
        <v>384</v>
      </c>
      <c r="K771" s="227">
        <v>2014</v>
      </c>
      <c r="L771" s="227" t="s">
        <v>360</v>
      </c>
      <c r="T771" s="229"/>
      <c r="Y771" s="227" t="s">
        <v>3035</v>
      </c>
      <c r="Z771" s="227" t="s">
        <v>3036</v>
      </c>
      <c r="AA771" s="227" t="s">
        <v>3037</v>
      </c>
      <c r="AB771" s="227" t="s">
        <v>2671</v>
      </c>
    </row>
    <row r="772" spans="1:28" x14ac:dyDescent="0.3">
      <c r="A772" s="227">
        <v>211503</v>
      </c>
      <c r="B772" s="227" t="s">
        <v>2070</v>
      </c>
      <c r="C772" s="227" t="s">
        <v>649</v>
      </c>
      <c r="D772" s="227" t="s">
        <v>2071</v>
      </c>
      <c r="E772" s="227" t="s">
        <v>382</v>
      </c>
      <c r="F772" s="228">
        <v>35178</v>
      </c>
      <c r="G772" s="227" t="s">
        <v>757</v>
      </c>
      <c r="H772" s="227" t="s">
        <v>383</v>
      </c>
      <c r="I772" s="227" t="s">
        <v>61</v>
      </c>
      <c r="T772" s="229"/>
    </row>
    <row r="773" spans="1:28" x14ac:dyDescent="0.3">
      <c r="A773" s="227">
        <v>212012</v>
      </c>
      <c r="B773" s="227" t="s">
        <v>2149</v>
      </c>
      <c r="C773" s="227" t="s">
        <v>106</v>
      </c>
      <c r="D773" s="227" t="s">
        <v>2150</v>
      </c>
      <c r="E773" s="227" t="s">
        <v>382</v>
      </c>
      <c r="F773" s="228">
        <v>35179</v>
      </c>
      <c r="G773" s="227" t="s">
        <v>800</v>
      </c>
      <c r="H773" s="227" t="s">
        <v>383</v>
      </c>
      <c r="I773" s="227" t="s">
        <v>61</v>
      </c>
      <c r="J773" s="227" t="s">
        <v>361</v>
      </c>
      <c r="K773" s="227">
        <v>2015</v>
      </c>
      <c r="L773" s="227" t="s">
        <v>376</v>
      </c>
      <c r="T773" s="229"/>
      <c r="Y773" s="227" t="s">
        <v>3289</v>
      </c>
      <c r="Z773" s="227" t="s">
        <v>3290</v>
      </c>
      <c r="AA773" s="227" t="s">
        <v>3291</v>
      </c>
      <c r="AB773" s="227" t="s">
        <v>3292</v>
      </c>
    </row>
    <row r="774" spans="1:28" x14ac:dyDescent="0.3">
      <c r="A774" s="227">
        <v>211454</v>
      </c>
      <c r="B774" s="227" t="s">
        <v>1353</v>
      </c>
      <c r="C774" s="227" t="s">
        <v>1136</v>
      </c>
      <c r="D774" s="227" t="s">
        <v>858</v>
      </c>
      <c r="E774" s="227" t="s">
        <v>381</v>
      </c>
      <c r="F774" s="228">
        <v>35180</v>
      </c>
      <c r="G774" s="227" t="s">
        <v>360</v>
      </c>
      <c r="H774" s="227" t="s">
        <v>383</v>
      </c>
      <c r="I774" s="227" t="s">
        <v>61</v>
      </c>
      <c r="Q774" s="227">
        <v>2000</v>
      </c>
      <c r="T774" s="229"/>
      <c r="V774" s="227" t="s">
        <v>633</v>
      </c>
      <c r="W774" s="227" t="s">
        <v>2610</v>
      </c>
    </row>
    <row r="775" spans="1:28" x14ac:dyDescent="0.3">
      <c r="A775" s="227">
        <v>212281</v>
      </c>
      <c r="B775" s="227" t="s">
        <v>968</v>
      </c>
      <c r="C775" s="227" t="s">
        <v>156</v>
      </c>
      <c r="D775" s="227" t="s">
        <v>1991</v>
      </c>
      <c r="E775" s="227" t="s">
        <v>381</v>
      </c>
      <c r="F775" s="228">
        <v>35186</v>
      </c>
      <c r="G775" s="227" t="s">
        <v>757</v>
      </c>
      <c r="H775" s="227" t="s">
        <v>383</v>
      </c>
      <c r="I775" s="227" t="s">
        <v>61</v>
      </c>
      <c r="J775" s="227" t="s">
        <v>361</v>
      </c>
      <c r="K775" s="227">
        <v>2014</v>
      </c>
      <c r="L775" s="227" t="s">
        <v>369</v>
      </c>
      <c r="T775" s="229"/>
      <c r="Y775" s="227" t="s">
        <v>3359</v>
      </c>
      <c r="Z775" s="227" t="s">
        <v>3360</v>
      </c>
      <c r="AA775" s="227" t="s">
        <v>3361</v>
      </c>
      <c r="AB775" s="227" t="s">
        <v>2630</v>
      </c>
    </row>
    <row r="776" spans="1:28" x14ac:dyDescent="0.3">
      <c r="A776" s="227">
        <v>213899</v>
      </c>
      <c r="B776" s="227" t="s">
        <v>1533</v>
      </c>
      <c r="C776" s="227" t="s">
        <v>165</v>
      </c>
      <c r="D776" s="227" t="s">
        <v>2411</v>
      </c>
      <c r="E776" s="227" t="s">
        <v>382</v>
      </c>
      <c r="F776" s="228">
        <v>35189</v>
      </c>
      <c r="G776" s="227" t="s">
        <v>2211</v>
      </c>
      <c r="H776" s="227" t="s">
        <v>383</v>
      </c>
      <c r="I776" s="227" t="s">
        <v>61</v>
      </c>
      <c r="J776" s="227" t="s">
        <v>361</v>
      </c>
      <c r="K776" s="227">
        <v>2015</v>
      </c>
      <c r="L776" s="227" t="s">
        <v>360</v>
      </c>
      <c r="T776" s="229"/>
      <c r="Y776" s="227" t="s">
        <v>3836</v>
      </c>
      <c r="Z776" s="227" t="s">
        <v>3837</v>
      </c>
      <c r="AA776" s="227" t="s">
        <v>3786</v>
      </c>
      <c r="AB776" s="227" t="s">
        <v>2704</v>
      </c>
    </row>
    <row r="777" spans="1:28" x14ac:dyDescent="0.3">
      <c r="A777" s="227">
        <v>212545</v>
      </c>
      <c r="B777" s="227" t="s">
        <v>1616</v>
      </c>
      <c r="C777" s="227" t="s">
        <v>68</v>
      </c>
      <c r="D777" s="227" t="s">
        <v>2230</v>
      </c>
      <c r="E777" s="227" t="s">
        <v>382</v>
      </c>
      <c r="F777" s="228">
        <v>35207</v>
      </c>
      <c r="G777" s="227" t="s">
        <v>2231</v>
      </c>
      <c r="H777" s="227" t="s">
        <v>383</v>
      </c>
      <c r="I777" s="227" t="s">
        <v>61</v>
      </c>
      <c r="J777" s="227" t="s">
        <v>361</v>
      </c>
      <c r="K777" s="227">
        <v>2015</v>
      </c>
      <c r="L777" s="227" t="s">
        <v>362</v>
      </c>
      <c r="T777" s="229"/>
      <c r="Y777" s="227" t="s">
        <v>3443</v>
      </c>
      <c r="Z777" s="227" t="s">
        <v>3341</v>
      </c>
      <c r="AA777" s="227" t="s">
        <v>3444</v>
      </c>
      <c r="AB777" s="227" t="s">
        <v>3445</v>
      </c>
    </row>
    <row r="778" spans="1:28" x14ac:dyDescent="0.3">
      <c r="A778" s="227">
        <v>214346</v>
      </c>
      <c r="B778" s="227" t="s">
        <v>1517</v>
      </c>
      <c r="C778" s="227" t="s">
        <v>900</v>
      </c>
      <c r="D778" s="227" t="s">
        <v>2457</v>
      </c>
      <c r="E778" s="227" t="s">
        <v>382</v>
      </c>
      <c r="F778" s="228">
        <v>35217</v>
      </c>
      <c r="G778" s="227" t="s">
        <v>757</v>
      </c>
      <c r="H778" s="227" t="s">
        <v>383</v>
      </c>
      <c r="I778" s="227" t="s">
        <v>61</v>
      </c>
      <c r="J778" s="227" t="s">
        <v>384</v>
      </c>
      <c r="K778" s="227">
        <v>2014</v>
      </c>
      <c r="L778" s="227" t="s">
        <v>360</v>
      </c>
      <c r="T778" s="229"/>
      <c r="Y778" s="227" t="s">
        <v>3937</v>
      </c>
      <c r="Z778" s="227" t="s">
        <v>3938</v>
      </c>
      <c r="AA778" s="227" t="s">
        <v>3939</v>
      </c>
      <c r="AB778" s="227" t="s">
        <v>2671</v>
      </c>
    </row>
    <row r="779" spans="1:28" x14ac:dyDescent="0.3">
      <c r="A779" s="227">
        <v>213557</v>
      </c>
      <c r="B779" s="227" t="s">
        <v>2378</v>
      </c>
      <c r="C779" s="227" t="s">
        <v>156</v>
      </c>
      <c r="D779" s="227" t="s">
        <v>829</v>
      </c>
      <c r="E779" s="227" t="s">
        <v>382</v>
      </c>
      <c r="F779" s="228">
        <v>35217</v>
      </c>
      <c r="G779" s="227" t="s">
        <v>561</v>
      </c>
      <c r="H779" s="227" t="s">
        <v>383</v>
      </c>
      <c r="I779" s="227" t="s">
        <v>61</v>
      </c>
      <c r="J779" s="227" t="s">
        <v>384</v>
      </c>
      <c r="K779" s="227">
        <v>2018</v>
      </c>
      <c r="L779" s="227" t="s">
        <v>360</v>
      </c>
      <c r="T779" s="229"/>
      <c r="Y779" s="227" t="s">
        <v>3762</v>
      </c>
      <c r="Z779" s="227" t="s">
        <v>3551</v>
      </c>
      <c r="AA779" s="227" t="s">
        <v>3651</v>
      </c>
      <c r="AB779" s="227" t="s">
        <v>3763</v>
      </c>
    </row>
    <row r="780" spans="1:28" x14ac:dyDescent="0.3">
      <c r="A780" s="227">
        <v>212518</v>
      </c>
      <c r="B780" s="227" t="s">
        <v>1573</v>
      </c>
      <c r="C780" s="227" t="s">
        <v>414</v>
      </c>
      <c r="D780" s="227" t="s">
        <v>2224</v>
      </c>
      <c r="E780" s="227" t="s">
        <v>381</v>
      </c>
      <c r="F780" s="228">
        <v>35219</v>
      </c>
      <c r="G780" s="227" t="s">
        <v>759</v>
      </c>
      <c r="H780" s="227" t="s">
        <v>383</v>
      </c>
      <c r="I780" s="227" t="s">
        <v>61</v>
      </c>
      <c r="J780" s="227" t="s">
        <v>361</v>
      </c>
      <c r="K780" s="227">
        <v>2016</v>
      </c>
      <c r="L780" s="227" t="s">
        <v>375</v>
      </c>
      <c r="T780" s="229"/>
      <c r="Y780" s="227" t="s">
        <v>3430</v>
      </c>
      <c r="Z780" s="227" t="s">
        <v>3431</v>
      </c>
      <c r="AA780" s="227" t="s">
        <v>3432</v>
      </c>
      <c r="AB780" s="227" t="s">
        <v>2622</v>
      </c>
    </row>
    <row r="781" spans="1:28" x14ac:dyDescent="0.3">
      <c r="A781" s="227">
        <v>212840</v>
      </c>
      <c r="B781" s="227" t="s">
        <v>1521</v>
      </c>
      <c r="C781" s="227" t="s">
        <v>2268</v>
      </c>
      <c r="D781" s="227" t="s">
        <v>295</v>
      </c>
      <c r="E781" s="227" t="s">
        <v>381</v>
      </c>
      <c r="F781" s="228">
        <v>35222</v>
      </c>
      <c r="G781" s="227" t="s">
        <v>757</v>
      </c>
      <c r="H781" s="227" t="s">
        <v>383</v>
      </c>
      <c r="I781" s="227" t="s">
        <v>61</v>
      </c>
      <c r="T781" s="229"/>
    </row>
    <row r="782" spans="1:28" x14ac:dyDescent="0.3">
      <c r="A782" s="227">
        <v>212551</v>
      </c>
      <c r="B782" s="227" t="s">
        <v>1006</v>
      </c>
      <c r="C782" s="227" t="s">
        <v>416</v>
      </c>
      <c r="D782" s="227" t="s">
        <v>2232</v>
      </c>
      <c r="E782" s="227" t="s">
        <v>382</v>
      </c>
      <c r="F782" s="228">
        <v>35228</v>
      </c>
      <c r="G782" s="227" t="s">
        <v>757</v>
      </c>
      <c r="H782" s="227" t="s">
        <v>383</v>
      </c>
      <c r="I782" s="227" t="s">
        <v>61</v>
      </c>
      <c r="J782" s="227" t="s">
        <v>361</v>
      </c>
      <c r="K782" s="227">
        <v>2014</v>
      </c>
      <c r="L782" s="227" t="s">
        <v>360</v>
      </c>
      <c r="T782" s="229"/>
      <c r="Y782" s="227" t="s">
        <v>3448</v>
      </c>
      <c r="Z782" s="227" t="s">
        <v>3449</v>
      </c>
      <c r="AA782" s="227" t="s">
        <v>3450</v>
      </c>
      <c r="AB782" s="227" t="s">
        <v>3157</v>
      </c>
    </row>
    <row r="783" spans="1:28" x14ac:dyDescent="0.3">
      <c r="A783" s="227">
        <v>212739</v>
      </c>
      <c r="B783" s="227" t="s">
        <v>1657</v>
      </c>
      <c r="C783" s="227" t="s">
        <v>106</v>
      </c>
      <c r="D783" s="227" t="s">
        <v>2255</v>
      </c>
      <c r="E783" s="227" t="s">
        <v>382</v>
      </c>
      <c r="F783" s="228">
        <v>35231</v>
      </c>
      <c r="G783" s="227" t="s">
        <v>757</v>
      </c>
      <c r="H783" s="227" t="s">
        <v>383</v>
      </c>
      <c r="I783" s="227" t="s">
        <v>61</v>
      </c>
      <c r="J783" s="227" t="s">
        <v>384</v>
      </c>
      <c r="K783" s="227">
        <v>2014</v>
      </c>
      <c r="L783" s="227" t="s">
        <v>376</v>
      </c>
      <c r="T783" s="229"/>
      <c r="Y783" s="227" t="s">
        <v>3497</v>
      </c>
      <c r="Z783" s="227" t="s">
        <v>3498</v>
      </c>
      <c r="AA783" s="227" t="s">
        <v>3499</v>
      </c>
      <c r="AB783" s="227" t="s">
        <v>3500</v>
      </c>
    </row>
    <row r="784" spans="1:28" x14ac:dyDescent="0.3">
      <c r="A784" s="227">
        <v>213084</v>
      </c>
      <c r="B784" s="227" t="s">
        <v>2308</v>
      </c>
      <c r="C784" s="227" t="s">
        <v>156</v>
      </c>
      <c r="D784" s="227" t="s">
        <v>2309</v>
      </c>
      <c r="E784" s="227" t="s">
        <v>382</v>
      </c>
      <c r="F784" s="228">
        <v>35241</v>
      </c>
      <c r="G784" s="227" t="s">
        <v>360</v>
      </c>
      <c r="H784" s="227" t="s">
        <v>383</v>
      </c>
      <c r="I784" s="227" t="s">
        <v>61</v>
      </c>
      <c r="J784" s="227" t="s">
        <v>384</v>
      </c>
      <c r="K784" s="227">
        <v>2016</v>
      </c>
      <c r="L784" s="227" t="s">
        <v>360</v>
      </c>
      <c r="T784" s="229"/>
      <c r="Y784" s="227" t="s">
        <v>3632</v>
      </c>
      <c r="Z784" s="227" t="s">
        <v>3551</v>
      </c>
      <c r="AA784" s="227" t="s">
        <v>3185</v>
      </c>
      <c r="AB784" s="227" t="s">
        <v>2622</v>
      </c>
    </row>
    <row r="785" spans="1:28" x14ac:dyDescent="0.3">
      <c r="A785" s="227">
        <v>212539</v>
      </c>
      <c r="B785" s="227" t="s">
        <v>1516</v>
      </c>
      <c r="C785" s="227" t="s">
        <v>65</v>
      </c>
      <c r="D785" s="227" t="s">
        <v>2227</v>
      </c>
      <c r="E785" s="227" t="s">
        <v>382</v>
      </c>
      <c r="F785" s="228">
        <v>35249</v>
      </c>
      <c r="G785" s="227" t="s">
        <v>757</v>
      </c>
      <c r="H785" s="227" t="s">
        <v>383</v>
      </c>
      <c r="I785" s="227" t="s">
        <v>61</v>
      </c>
      <c r="J785" s="227" t="s">
        <v>384</v>
      </c>
      <c r="K785" s="227">
        <v>2014</v>
      </c>
      <c r="L785" s="227" t="s">
        <v>360</v>
      </c>
      <c r="T785" s="229"/>
      <c r="Y785" s="227" t="s">
        <v>3440</v>
      </c>
      <c r="Z785" s="227" t="s">
        <v>3441</v>
      </c>
      <c r="AA785" s="227" t="s">
        <v>2810</v>
      </c>
      <c r="AB785" s="227" t="s">
        <v>2630</v>
      </c>
    </row>
    <row r="786" spans="1:28" x14ac:dyDescent="0.3">
      <c r="A786" s="227">
        <v>211543</v>
      </c>
      <c r="B786" s="227" t="s">
        <v>1715</v>
      </c>
      <c r="C786" s="227" t="s">
        <v>195</v>
      </c>
      <c r="D786" s="227" t="s">
        <v>2074</v>
      </c>
      <c r="E786" s="227" t="s">
        <v>382</v>
      </c>
      <c r="F786" s="228">
        <v>35273</v>
      </c>
      <c r="G786" s="227" t="s">
        <v>757</v>
      </c>
      <c r="H786" s="227" t="s">
        <v>383</v>
      </c>
      <c r="I786" s="227" t="s">
        <v>61</v>
      </c>
      <c r="J786" s="227" t="s">
        <v>361</v>
      </c>
      <c r="K786" s="227">
        <v>2015</v>
      </c>
      <c r="L786" s="227" t="s">
        <v>360</v>
      </c>
      <c r="T786" s="229"/>
      <c r="Y786" s="227" t="s">
        <v>3130</v>
      </c>
      <c r="Z786" s="227" t="s">
        <v>2979</v>
      </c>
      <c r="AA786" s="227" t="s">
        <v>3131</v>
      </c>
      <c r="AB786" s="227" t="s">
        <v>2630</v>
      </c>
    </row>
    <row r="787" spans="1:28" x14ac:dyDescent="0.3">
      <c r="A787" s="227">
        <v>208908</v>
      </c>
      <c r="B787" s="227" t="s">
        <v>1083</v>
      </c>
      <c r="C787" s="227" t="s">
        <v>68</v>
      </c>
      <c r="D787" s="227" t="s">
        <v>242</v>
      </c>
      <c r="E787" s="227" t="s">
        <v>382</v>
      </c>
      <c r="F787" s="228">
        <v>35277</v>
      </c>
      <c r="G787" s="227" t="s">
        <v>360</v>
      </c>
      <c r="H787" s="227" t="s">
        <v>383</v>
      </c>
      <c r="I787" s="227" t="s">
        <v>61</v>
      </c>
      <c r="J787" s="227" t="s">
        <v>384</v>
      </c>
      <c r="K787" s="227">
        <v>2007</v>
      </c>
      <c r="L787" s="227" t="s">
        <v>360</v>
      </c>
      <c r="T787" s="229"/>
      <c r="Y787" s="227" t="s">
        <v>2828</v>
      </c>
      <c r="Z787" s="227" t="s">
        <v>2829</v>
      </c>
      <c r="AA787" s="227" t="s">
        <v>2830</v>
      </c>
      <c r="AB787" s="227" t="s">
        <v>2630</v>
      </c>
    </row>
    <row r="788" spans="1:28" x14ac:dyDescent="0.3">
      <c r="A788" s="227">
        <v>212881</v>
      </c>
      <c r="B788" s="227" t="s">
        <v>1530</v>
      </c>
      <c r="C788" s="227" t="s">
        <v>115</v>
      </c>
      <c r="D788" s="227" t="s">
        <v>2274</v>
      </c>
      <c r="E788" s="227" t="s">
        <v>382</v>
      </c>
      <c r="F788" s="228">
        <v>35278</v>
      </c>
      <c r="G788" s="227" t="s">
        <v>757</v>
      </c>
      <c r="H788" s="227" t="s">
        <v>383</v>
      </c>
      <c r="I788" s="227" t="s">
        <v>61</v>
      </c>
      <c r="J788" s="227" t="s">
        <v>361</v>
      </c>
      <c r="K788" s="227">
        <v>2014</v>
      </c>
      <c r="L788" s="227" t="s">
        <v>375</v>
      </c>
      <c r="T788" s="229"/>
      <c r="Y788" s="227" t="s">
        <v>3548</v>
      </c>
      <c r="Z788" s="227" t="s">
        <v>2972</v>
      </c>
      <c r="AA788" s="227" t="s">
        <v>3549</v>
      </c>
      <c r="AB788" s="227" t="s">
        <v>2630</v>
      </c>
    </row>
    <row r="789" spans="1:28" x14ac:dyDescent="0.3">
      <c r="A789" s="227">
        <v>213254</v>
      </c>
      <c r="B789" s="227" t="s">
        <v>2331</v>
      </c>
      <c r="C789" s="227" t="s">
        <v>1594</v>
      </c>
      <c r="D789" s="227" t="s">
        <v>2332</v>
      </c>
      <c r="E789" s="227" t="s">
        <v>382</v>
      </c>
      <c r="F789" s="228">
        <v>35291</v>
      </c>
      <c r="G789" s="227" t="s">
        <v>757</v>
      </c>
      <c r="H789" s="227" t="s">
        <v>383</v>
      </c>
      <c r="I789" s="227" t="s">
        <v>61</v>
      </c>
      <c r="J789" s="227" t="s">
        <v>384</v>
      </c>
      <c r="K789" s="227">
        <v>2014</v>
      </c>
      <c r="L789" s="227" t="s">
        <v>360</v>
      </c>
      <c r="T789" s="229"/>
      <c r="Y789" s="227" t="s">
        <v>3676</v>
      </c>
      <c r="Z789" s="227" t="s">
        <v>3677</v>
      </c>
      <c r="AA789" s="227" t="s">
        <v>3678</v>
      </c>
      <c r="AB789" s="227" t="s">
        <v>3221</v>
      </c>
    </row>
    <row r="790" spans="1:28" x14ac:dyDescent="0.3">
      <c r="A790" s="227">
        <v>214443</v>
      </c>
      <c r="B790" s="227" t="s">
        <v>1508</v>
      </c>
      <c r="C790" s="227" t="s">
        <v>68</v>
      </c>
      <c r="D790" s="227" t="s">
        <v>2471</v>
      </c>
      <c r="E790" s="227" t="s">
        <v>381</v>
      </c>
      <c r="F790" s="228">
        <v>35319</v>
      </c>
      <c r="G790" s="227" t="s">
        <v>777</v>
      </c>
      <c r="H790" s="227" t="s">
        <v>383</v>
      </c>
      <c r="I790" s="227" t="s">
        <v>61</v>
      </c>
      <c r="J790" s="227" t="s">
        <v>361</v>
      </c>
      <c r="K790" s="227">
        <v>2014</v>
      </c>
      <c r="L790" s="227" t="s">
        <v>376</v>
      </c>
      <c r="T790" s="229"/>
      <c r="Y790" s="227" t="s">
        <v>3965</v>
      </c>
      <c r="Z790" s="227" t="s">
        <v>2677</v>
      </c>
      <c r="AA790" s="227" t="s">
        <v>2851</v>
      </c>
      <c r="AB790" s="227" t="s">
        <v>2704</v>
      </c>
    </row>
    <row r="791" spans="1:28" x14ac:dyDescent="0.3">
      <c r="A791" s="227">
        <v>213319</v>
      </c>
      <c r="B791" s="227" t="s">
        <v>1578</v>
      </c>
      <c r="C791" s="227" t="s">
        <v>1579</v>
      </c>
      <c r="D791" s="227" t="s">
        <v>1580</v>
      </c>
      <c r="E791" s="227" t="s">
        <v>382</v>
      </c>
      <c r="F791" s="228">
        <v>35330</v>
      </c>
      <c r="G791" s="227" t="s">
        <v>757</v>
      </c>
      <c r="H791" s="227" t="s">
        <v>383</v>
      </c>
      <c r="I791" s="227" t="s">
        <v>61</v>
      </c>
      <c r="T791" s="229"/>
    </row>
    <row r="792" spans="1:28" x14ac:dyDescent="0.3">
      <c r="A792" s="227">
        <v>214330</v>
      </c>
      <c r="B792" s="227" t="s">
        <v>1683</v>
      </c>
      <c r="C792" s="227" t="s">
        <v>73</v>
      </c>
      <c r="D792" s="227" t="s">
        <v>2456</v>
      </c>
      <c r="E792" s="227" t="s">
        <v>382</v>
      </c>
      <c r="F792" s="228">
        <v>35355</v>
      </c>
      <c r="G792" s="227" t="s">
        <v>775</v>
      </c>
      <c r="H792" s="227" t="s">
        <v>383</v>
      </c>
      <c r="I792" s="227" t="s">
        <v>61</v>
      </c>
      <c r="J792" s="227" t="s">
        <v>361</v>
      </c>
      <c r="K792" s="227">
        <v>2014</v>
      </c>
      <c r="L792" s="227" t="s">
        <v>368</v>
      </c>
      <c r="T792" s="229"/>
      <c r="Y792" s="227" t="s">
        <v>3936</v>
      </c>
      <c r="Z792" s="227" t="s">
        <v>2865</v>
      </c>
      <c r="AA792" s="227" t="s">
        <v>2845</v>
      </c>
      <c r="AB792" s="227" t="s">
        <v>2622</v>
      </c>
    </row>
    <row r="793" spans="1:28" x14ac:dyDescent="0.3">
      <c r="A793" s="227">
        <v>212595</v>
      </c>
      <c r="B793" s="227" t="s">
        <v>1068</v>
      </c>
      <c r="C793" s="227" t="s">
        <v>655</v>
      </c>
      <c r="D793" s="227" t="s">
        <v>2236</v>
      </c>
      <c r="E793" s="227" t="s">
        <v>381</v>
      </c>
      <c r="F793" s="228">
        <v>35357</v>
      </c>
      <c r="G793" s="227" t="s">
        <v>757</v>
      </c>
      <c r="H793" s="227" t="s">
        <v>383</v>
      </c>
      <c r="I793" s="227" t="s">
        <v>61</v>
      </c>
      <c r="J793" s="227" t="s">
        <v>4260</v>
      </c>
      <c r="K793" s="227">
        <v>2014</v>
      </c>
      <c r="L793" s="227" t="s">
        <v>360</v>
      </c>
      <c r="T793" s="229"/>
      <c r="Y793" s="227" t="s">
        <v>3459</v>
      </c>
      <c r="Z793" s="227" t="s">
        <v>3460</v>
      </c>
      <c r="AA793" s="227" t="s">
        <v>3461</v>
      </c>
      <c r="AB793" s="227">
        <v>35357</v>
      </c>
    </row>
    <row r="794" spans="1:28" x14ac:dyDescent="0.3">
      <c r="A794" s="227">
        <v>215383</v>
      </c>
      <c r="B794" s="227" t="s">
        <v>970</v>
      </c>
      <c r="C794" s="227" t="s">
        <v>139</v>
      </c>
      <c r="D794" s="227" t="s">
        <v>2146</v>
      </c>
      <c r="E794" s="227" t="s">
        <v>382</v>
      </c>
      <c r="F794" s="228">
        <v>35395</v>
      </c>
      <c r="G794" s="227" t="s">
        <v>759</v>
      </c>
      <c r="H794" s="227" t="s">
        <v>383</v>
      </c>
      <c r="I794" s="227" t="s">
        <v>61</v>
      </c>
      <c r="J794" s="227" t="s">
        <v>361</v>
      </c>
      <c r="K794" s="227">
        <v>2014</v>
      </c>
      <c r="L794" s="227" t="s">
        <v>375</v>
      </c>
      <c r="T794" s="229"/>
      <c r="Y794" s="227" t="s">
        <v>4199</v>
      </c>
      <c r="Z794" s="227" t="s">
        <v>4200</v>
      </c>
      <c r="AA794" s="227" t="s">
        <v>2833</v>
      </c>
      <c r="AB794" s="227" t="s">
        <v>3562</v>
      </c>
    </row>
    <row r="795" spans="1:28" x14ac:dyDescent="0.3">
      <c r="A795" s="227">
        <v>213217</v>
      </c>
      <c r="B795" s="227" t="s">
        <v>2325</v>
      </c>
      <c r="C795" s="227" t="s">
        <v>486</v>
      </c>
      <c r="D795" s="227" t="s">
        <v>2326</v>
      </c>
      <c r="E795" s="227" t="s">
        <v>382</v>
      </c>
      <c r="F795" s="228">
        <v>35395</v>
      </c>
      <c r="G795" s="227" t="s">
        <v>757</v>
      </c>
      <c r="H795" s="227" t="s">
        <v>383</v>
      </c>
      <c r="I795" s="227" t="s">
        <v>61</v>
      </c>
      <c r="J795" s="227" t="s">
        <v>361</v>
      </c>
      <c r="K795" s="227">
        <v>2015</v>
      </c>
      <c r="L795" s="227" t="s">
        <v>372</v>
      </c>
      <c r="T795" s="229"/>
      <c r="Y795" s="227" t="s">
        <v>3664</v>
      </c>
      <c r="Z795" s="227" t="s">
        <v>3665</v>
      </c>
      <c r="AA795" s="227" t="s">
        <v>2835</v>
      </c>
      <c r="AB795" s="227" t="s">
        <v>3666</v>
      </c>
    </row>
    <row r="796" spans="1:28" x14ac:dyDescent="0.3">
      <c r="A796" s="227">
        <v>211546</v>
      </c>
      <c r="B796" s="227" t="s">
        <v>1635</v>
      </c>
      <c r="C796" s="227" t="s">
        <v>73</v>
      </c>
      <c r="D796" s="227" t="s">
        <v>2076</v>
      </c>
      <c r="E796" s="227" t="s">
        <v>382</v>
      </c>
      <c r="F796" s="228">
        <v>35406</v>
      </c>
      <c r="G796" s="227" t="s">
        <v>777</v>
      </c>
      <c r="H796" s="227" t="s">
        <v>388</v>
      </c>
      <c r="I796" s="227" t="s">
        <v>61</v>
      </c>
      <c r="J796" s="227" t="s">
        <v>384</v>
      </c>
      <c r="K796" s="227">
        <v>2014</v>
      </c>
      <c r="L796" s="227" t="s">
        <v>362</v>
      </c>
      <c r="T796" s="229"/>
      <c r="Y796" s="227" t="s">
        <v>3134</v>
      </c>
      <c r="Z796" s="227" t="s">
        <v>2865</v>
      </c>
      <c r="AA796" s="227" t="s">
        <v>3135</v>
      </c>
      <c r="AB796" s="227" t="s">
        <v>2630</v>
      </c>
    </row>
    <row r="797" spans="1:28" x14ac:dyDescent="0.3">
      <c r="A797" s="227">
        <v>213929</v>
      </c>
      <c r="B797" s="227" t="s">
        <v>1577</v>
      </c>
      <c r="C797" s="227" t="s">
        <v>68</v>
      </c>
      <c r="D797" s="227" t="s">
        <v>2364</v>
      </c>
      <c r="E797" s="227" t="s">
        <v>382</v>
      </c>
      <c r="F797" s="228">
        <v>35413</v>
      </c>
      <c r="G797" s="227" t="s">
        <v>757</v>
      </c>
      <c r="H797" s="227" t="s">
        <v>383</v>
      </c>
      <c r="I797" s="227" t="s">
        <v>61</v>
      </c>
      <c r="J797" s="227" t="s">
        <v>361</v>
      </c>
      <c r="K797" s="227">
        <v>2017</v>
      </c>
      <c r="L797" s="227" t="s">
        <v>360</v>
      </c>
      <c r="T797" s="229"/>
      <c r="Y797" s="227" t="s">
        <v>3848</v>
      </c>
      <c r="Z797" s="227" t="s">
        <v>3849</v>
      </c>
      <c r="AA797" s="227" t="s">
        <v>2641</v>
      </c>
      <c r="AB797" s="227" t="s">
        <v>2671</v>
      </c>
    </row>
    <row r="798" spans="1:28" x14ac:dyDescent="0.3">
      <c r="A798" s="227">
        <v>211565</v>
      </c>
      <c r="B798" s="227" t="s">
        <v>1751</v>
      </c>
      <c r="C798" s="227" t="s">
        <v>72</v>
      </c>
      <c r="D798" s="227" t="s">
        <v>2080</v>
      </c>
      <c r="E798" s="227" t="s">
        <v>381</v>
      </c>
      <c r="F798" s="228">
        <v>35431</v>
      </c>
      <c r="G798" s="227" t="s">
        <v>831</v>
      </c>
      <c r="H798" s="227" t="s">
        <v>383</v>
      </c>
      <c r="I798" s="227" t="s">
        <v>61</v>
      </c>
      <c r="J798" s="227" t="s">
        <v>361</v>
      </c>
      <c r="K798" s="227">
        <v>2014</v>
      </c>
      <c r="L798" s="227" t="s">
        <v>362</v>
      </c>
      <c r="T798" s="229"/>
      <c r="Y798" s="227" t="s">
        <v>3151</v>
      </c>
      <c r="Z798" s="227" t="s">
        <v>3152</v>
      </c>
      <c r="AA798" s="227" t="s">
        <v>3153</v>
      </c>
      <c r="AB798" s="227" t="s">
        <v>2622</v>
      </c>
    </row>
    <row r="799" spans="1:28" x14ac:dyDescent="0.3">
      <c r="A799" s="227">
        <v>214481</v>
      </c>
      <c r="B799" s="227" t="s">
        <v>1512</v>
      </c>
      <c r="C799" s="227" t="s">
        <v>92</v>
      </c>
      <c r="D799" s="227" t="s">
        <v>2482</v>
      </c>
      <c r="E799" s="227" t="s">
        <v>382</v>
      </c>
      <c r="F799" s="228">
        <v>35431</v>
      </c>
      <c r="G799" s="227" t="s">
        <v>2483</v>
      </c>
      <c r="H799" s="227" t="s">
        <v>383</v>
      </c>
      <c r="I799" s="227" t="s">
        <v>61</v>
      </c>
      <c r="J799" s="227" t="s">
        <v>384</v>
      </c>
      <c r="K799" s="227">
        <v>2014</v>
      </c>
      <c r="L799" s="227" t="s">
        <v>360</v>
      </c>
      <c r="T799" s="229"/>
      <c r="Y799" s="227" t="s">
        <v>3977</v>
      </c>
      <c r="Z799" s="227" t="s">
        <v>3978</v>
      </c>
      <c r="AA799" s="227" t="s">
        <v>2850</v>
      </c>
      <c r="AB799" s="227" t="s">
        <v>3979</v>
      </c>
    </row>
    <row r="800" spans="1:28" x14ac:dyDescent="0.3">
      <c r="A800" s="227">
        <v>213299</v>
      </c>
      <c r="B800" s="227" t="s">
        <v>1526</v>
      </c>
      <c r="C800" s="227" t="s">
        <v>155</v>
      </c>
      <c r="D800" s="227" t="s">
        <v>2347</v>
      </c>
      <c r="E800" s="227" t="s">
        <v>382</v>
      </c>
      <c r="F800" s="228">
        <v>35431</v>
      </c>
      <c r="G800" s="227" t="s">
        <v>2348</v>
      </c>
      <c r="H800" s="227" t="s">
        <v>383</v>
      </c>
      <c r="I800" s="227" t="s">
        <v>61</v>
      </c>
      <c r="J800" s="227" t="s">
        <v>361</v>
      </c>
      <c r="K800" s="227">
        <v>2014</v>
      </c>
      <c r="L800" s="227" t="s">
        <v>369</v>
      </c>
      <c r="T800" s="229"/>
      <c r="Y800" s="227" t="s">
        <v>3696</v>
      </c>
      <c r="Z800" s="227" t="s">
        <v>2785</v>
      </c>
      <c r="AA800" s="227" t="s">
        <v>3697</v>
      </c>
      <c r="AB800" s="227" t="s">
        <v>3698</v>
      </c>
    </row>
    <row r="801" spans="1:28" x14ac:dyDescent="0.3">
      <c r="A801" s="227">
        <v>214859</v>
      </c>
      <c r="B801" s="227" t="s">
        <v>966</v>
      </c>
      <c r="C801" s="227" t="s">
        <v>967</v>
      </c>
      <c r="D801" s="227" t="s">
        <v>2533</v>
      </c>
      <c r="E801" s="227" t="s">
        <v>382</v>
      </c>
      <c r="F801" s="228">
        <v>35431</v>
      </c>
      <c r="G801" s="227" t="s">
        <v>2534</v>
      </c>
      <c r="H801" s="227" t="s">
        <v>383</v>
      </c>
      <c r="I801" s="227" t="s">
        <v>61</v>
      </c>
      <c r="J801" s="227" t="s">
        <v>361</v>
      </c>
      <c r="K801" s="227">
        <v>2014</v>
      </c>
      <c r="L801" s="227" t="s">
        <v>368</v>
      </c>
      <c r="T801" s="229"/>
      <c r="Y801" s="227" t="s">
        <v>4079</v>
      </c>
      <c r="Z801" s="227" t="s">
        <v>4080</v>
      </c>
      <c r="AA801" s="227" t="s">
        <v>3690</v>
      </c>
      <c r="AB801" s="227" t="s">
        <v>4081</v>
      </c>
    </row>
    <row r="802" spans="1:28" x14ac:dyDescent="0.3">
      <c r="A802" s="227">
        <v>214436</v>
      </c>
      <c r="B802" s="227" t="s">
        <v>963</v>
      </c>
      <c r="C802" s="227" t="s">
        <v>964</v>
      </c>
      <c r="D802" s="227" t="s">
        <v>2470</v>
      </c>
      <c r="E802" s="227" t="s">
        <v>382</v>
      </c>
      <c r="F802" s="228">
        <v>35431</v>
      </c>
      <c r="G802" s="227" t="s">
        <v>780</v>
      </c>
      <c r="H802" s="227" t="s">
        <v>383</v>
      </c>
      <c r="I802" s="227" t="s">
        <v>61</v>
      </c>
      <c r="J802" s="227" t="s">
        <v>384</v>
      </c>
      <c r="K802" s="227">
        <v>2014</v>
      </c>
      <c r="L802" s="227" t="s">
        <v>360</v>
      </c>
      <c r="T802" s="229"/>
      <c r="Y802" s="227" t="s">
        <v>3961</v>
      </c>
      <c r="Z802" s="227" t="s">
        <v>3962</v>
      </c>
      <c r="AA802" s="227" t="s">
        <v>3389</v>
      </c>
      <c r="AB802" s="227" t="s">
        <v>2622</v>
      </c>
    </row>
    <row r="803" spans="1:28" x14ac:dyDescent="0.3">
      <c r="A803" s="227">
        <v>214129</v>
      </c>
      <c r="B803" s="227" t="s">
        <v>1036</v>
      </c>
      <c r="C803" s="227" t="s">
        <v>65</v>
      </c>
      <c r="D803" s="227" t="s">
        <v>2394</v>
      </c>
      <c r="E803" s="227" t="s">
        <v>382</v>
      </c>
      <c r="F803" s="228">
        <v>35431</v>
      </c>
      <c r="G803" s="227" t="s">
        <v>795</v>
      </c>
      <c r="H803" s="227" t="s">
        <v>383</v>
      </c>
      <c r="I803" s="227" t="s">
        <v>61</v>
      </c>
      <c r="J803" s="227" t="s">
        <v>361</v>
      </c>
      <c r="K803" s="227">
        <v>2015</v>
      </c>
      <c r="L803" s="227" t="s">
        <v>372</v>
      </c>
      <c r="T803" s="229"/>
      <c r="Y803" s="227" t="s">
        <v>3919</v>
      </c>
      <c r="Z803" s="227" t="s">
        <v>2719</v>
      </c>
      <c r="AA803" s="227" t="s">
        <v>3810</v>
      </c>
      <c r="AB803" s="227" t="s">
        <v>2744</v>
      </c>
    </row>
    <row r="804" spans="1:28" x14ac:dyDescent="0.3">
      <c r="A804" s="227">
        <v>211866</v>
      </c>
      <c r="B804" s="227" t="s">
        <v>1670</v>
      </c>
      <c r="C804" s="227" t="s">
        <v>488</v>
      </c>
      <c r="D804" s="227" t="s">
        <v>2126</v>
      </c>
      <c r="E804" s="227" t="s">
        <v>382</v>
      </c>
      <c r="F804" s="228">
        <v>35431</v>
      </c>
      <c r="G804" s="227" t="s">
        <v>757</v>
      </c>
      <c r="H804" s="227" t="s">
        <v>383</v>
      </c>
      <c r="I804" s="227" t="s">
        <v>61</v>
      </c>
      <c r="J804" s="227" t="s">
        <v>384</v>
      </c>
      <c r="K804" s="227">
        <v>2015</v>
      </c>
      <c r="L804" s="227" t="s">
        <v>362</v>
      </c>
      <c r="T804" s="229"/>
      <c r="Y804" s="227" t="s">
        <v>3241</v>
      </c>
      <c r="Z804" s="227" t="s">
        <v>2628</v>
      </c>
      <c r="AA804" s="227" t="s">
        <v>3242</v>
      </c>
      <c r="AB804" s="227" t="s">
        <v>2630</v>
      </c>
    </row>
    <row r="805" spans="1:28" x14ac:dyDescent="0.3">
      <c r="A805" s="227">
        <v>211696</v>
      </c>
      <c r="B805" s="227" t="s">
        <v>1619</v>
      </c>
      <c r="C805" s="227" t="s">
        <v>195</v>
      </c>
      <c r="D805" s="227" t="s">
        <v>2102</v>
      </c>
      <c r="E805" s="227" t="s">
        <v>382</v>
      </c>
      <c r="F805" s="228">
        <v>35431</v>
      </c>
      <c r="G805" s="227" t="s">
        <v>757</v>
      </c>
      <c r="H805" s="227" t="s">
        <v>383</v>
      </c>
      <c r="I805" s="227" t="s">
        <v>61</v>
      </c>
      <c r="J805" s="227" t="s">
        <v>384</v>
      </c>
      <c r="K805" s="227">
        <v>2014</v>
      </c>
      <c r="L805" s="227" t="s">
        <v>362</v>
      </c>
      <c r="T805" s="229"/>
      <c r="Y805" s="227" t="s">
        <v>3203</v>
      </c>
      <c r="Z805" s="227" t="s">
        <v>3186</v>
      </c>
      <c r="AA805" s="227" t="s">
        <v>3204</v>
      </c>
      <c r="AB805" s="227" t="s">
        <v>2765</v>
      </c>
    </row>
    <row r="806" spans="1:28" x14ac:dyDescent="0.3">
      <c r="A806" s="227">
        <v>211183</v>
      </c>
      <c r="B806" s="227" t="s">
        <v>1510</v>
      </c>
      <c r="C806" s="227" t="s">
        <v>156</v>
      </c>
      <c r="D806" s="227" t="s">
        <v>2037</v>
      </c>
      <c r="E806" s="227" t="s">
        <v>381</v>
      </c>
      <c r="F806" s="228">
        <v>35431</v>
      </c>
      <c r="G806" s="227" t="s">
        <v>757</v>
      </c>
      <c r="H806" s="227" t="s">
        <v>388</v>
      </c>
      <c r="I806" s="227" t="s">
        <v>61</v>
      </c>
      <c r="J806" s="227" t="s">
        <v>384</v>
      </c>
      <c r="K806" s="227">
        <v>2014</v>
      </c>
      <c r="L806" s="227" t="s">
        <v>360</v>
      </c>
      <c r="T806" s="229"/>
      <c r="Y806" s="227" t="s">
        <v>3060</v>
      </c>
      <c r="Z806" s="227" t="s">
        <v>3061</v>
      </c>
      <c r="AA806" s="227" t="s">
        <v>3062</v>
      </c>
      <c r="AB806" s="227" t="s">
        <v>3063</v>
      </c>
    </row>
    <row r="807" spans="1:28" x14ac:dyDescent="0.3">
      <c r="A807" s="227">
        <v>215012</v>
      </c>
      <c r="B807" s="227" t="s">
        <v>975</v>
      </c>
      <c r="C807" s="227" t="s">
        <v>2550</v>
      </c>
      <c r="D807" s="227" t="s">
        <v>2551</v>
      </c>
      <c r="E807" s="227" t="s">
        <v>382</v>
      </c>
      <c r="F807" s="228">
        <v>35431</v>
      </c>
      <c r="G807" s="227" t="s">
        <v>2458</v>
      </c>
      <c r="H807" s="227" t="s">
        <v>383</v>
      </c>
      <c r="I807" s="227" t="s">
        <v>61</v>
      </c>
      <c r="J807" s="227" t="s">
        <v>361</v>
      </c>
      <c r="K807" s="227">
        <v>2015</v>
      </c>
      <c r="L807" s="227" t="s">
        <v>362</v>
      </c>
      <c r="T807" s="229"/>
      <c r="Y807" s="227" t="s">
        <v>4117</v>
      </c>
      <c r="Z807" s="227" t="s">
        <v>4118</v>
      </c>
      <c r="AA807" s="227" t="s">
        <v>3927</v>
      </c>
      <c r="AB807" s="227" t="s">
        <v>2982</v>
      </c>
    </row>
    <row r="808" spans="1:28" x14ac:dyDescent="0.3">
      <c r="A808" s="227">
        <v>211458</v>
      </c>
      <c r="B808" s="227" t="s">
        <v>1509</v>
      </c>
      <c r="C808" s="227" t="s">
        <v>65</v>
      </c>
      <c r="D808" s="227" t="s">
        <v>2061</v>
      </c>
      <c r="E808" s="227" t="s">
        <v>381</v>
      </c>
      <c r="F808" s="228">
        <v>35431</v>
      </c>
      <c r="G808" s="227" t="s">
        <v>762</v>
      </c>
      <c r="H808" s="227" t="s">
        <v>388</v>
      </c>
      <c r="I808" s="227" t="s">
        <v>61</v>
      </c>
      <c r="J808" s="227" t="s">
        <v>384</v>
      </c>
      <c r="K808" s="227">
        <v>2014</v>
      </c>
      <c r="L808" s="227" t="s">
        <v>360</v>
      </c>
      <c r="T808" s="229"/>
      <c r="Y808" s="227" t="s">
        <v>3112</v>
      </c>
      <c r="Z808" s="227" t="s">
        <v>2647</v>
      </c>
      <c r="AA808" s="227" t="s">
        <v>2914</v>
      </c>
      <c r="AB808" s="227" t="s">
        <v>2622</v>
      </c>
    </row>
    <row r="809" spans="1:28" x14ac:dyDescent="0.3">
      <c r="A809" s="227">
        <v>213652</v>
      </c>
      <c r="B809" s="227" t="s">
        <v>896</v>
      </c>
      <c r="C809" s="227" t="s">
        <v>476</v>
      </c>
      <c r="D809" s="227" t="s">
        <v>289</v>
      </c>
      <c r="E809" s="227" t="s">
        <v>382</v>
      </c>
      <c r="F809" s="228">
        <v>35431</v>
      </c>
      <c r="G809" s="227" t="s">
        <v>369</v>
      </c>
      <c r="H809" s="227" t="s">
        <v>383</v>
      </c>
      <c r="I809" s="227" t="s">
        <v>61</v>
      </c>
      <c r="J809" s="227" t="s">
        <v>361</v>
      </c>
      <c r="K809" s="227">
        <v>2016</v>
      </c>
      <c r="L809" s="227" t="s">
        <v>369</v>
      </c>
      <c r="T809" s="229"/>
      <c r="Y809" s="227" t="s">
        <v>3799</v>
      </c>
      <c r="Z809" s="227" t="s">
        <v>3800</v>
      </c>
      <c r="AA809" s="227" t="s">
        <v>3801</v>
      </c>
      <c r="AB809" s="227" t="s">
        <v>2774</v>
      </c>
    </row>
    <row r="810" spans="1:28" x14ac:dyDescent="0.3">
      <c r="A810" s="227">
        <v>211420</v>
      </c>
      <c r="B810" s="227" t="s">
        <v>1651</v>
      </c>
      <c r="C810" s="227" t="s">
        <v>503</v>
      </c>
      <c r="D810" s="227" t="s">
        <v>2057</v>
      </c>
      <c r="E810" s="227" t="s">
        <v>381</v>
      </c>
      <c r="F810" s="228">
        <v>35431</v>
      </c>
      <c r="G810" s="227" t="s">
        <v>543</v>
      </c>
      <c r="H810" s="227" t="s">
        <v>388</v>
      </c>
      <c r="I810" s="227" t="s">
        <v>61</v>
      </c>
      <c r="J810" s="227" t="s">
        <v>384</v>
      </c>
      <c r="K810" s="227">
        <v>2014</v>
      </c>
      <c r="L810" s="227" t="s">
        <v>360</v>
      </c>
      <c r="T810" s="229"/>
      <c r="Y810" s="227" t="s">
        <v>3102</v>
      </c>
      <c r="Z810" s="227" t="s">
        <v>3103</v>
      </c>
      <c r="AA810" s="227" t="s">
        <v>3104</v>
      </c>
      <c r="AB810" s="227" t="s">
        <v>2622</v>
      </c>
    </row>
    <row r="811" spans="1:28" x14ac:dyDescent="0.3">
      <c r="A811" s="227">
        <v>212768</v>
      </c>
      <c r="B811" s="227" t="s">
        <v>1649</v>
      </c>
      <c r="C811" s="227" t="s">
        <v>181</v>
      </c>
      <c r="D811" s="227" t="s">
        <v>870</v>
      </c>
      <c r="E811" s="227" t="s">
        <v>381</v>
      </c>
      <c r="F811" s="228">
        <v>35431</v>
      </c>
      <c r="G811" s="227" t="s">
        <v>561</v>
      </c>
      <c r="H811" s="227" t="s">
        <v>383</v>
      </c>
      <c r="I811" s="227" t="s">
        <v>61</v>
      </c>
      <c r="J811" s="227" t="s">
        <v>384</v>
      </c>
      <c r="K811" s="227">
        <v>2015</v>
      </c>
      <c r="L811" s="227" t="s">
        <v>360</v>
      </c>
      <c r="T811" s="229"/>
      <c r="Y811" s="227" t="s">
        <v>3516</v>
      </c>
      <c r="Z811" s="227" t="s">
        <v>2988</v>
      </c>
      <c r="AA811" s="227" t="s">
        <v>3517</v>
      </c>
      <c r="AB811" s="227" t="s">
        <v>3518</v>
      </c>
    </row>
    <row r="812" spans="1:28" x14ac:dyDescent="0.3">
      <c r="A812" s="227">
        <v>215052</v>
      </c>
      <c r="B812" s="227" t="s">
        <v>969</v>
      </c>
      <c r="C812" s="227" t="s">
        <v>177</v>
      </c>
      <c r="D812" s="227" t="s">
        <v>2556</v>
      </c>
      <c r="E812" s="227" t="s">
        <v>382</v>
      </c>
      <c r="F812" s="228">
        <v>35435</v>
      </c>
      <c r="G812" s="227" t="s">
        <v>2414</v>
      </c>
      <c r="H812" s="227" t="s">
        <v>383</v>
      </c>
      <c r="I812" s="227" t="s">
        <v>61</v>
      </c>
      <c r="J812" s="227" t="s">
        <v>384</v>
      </c>
      <c r="K812" s="227">
        <v>2014</v>
      </c>
      <c r="L812" s="227" t="s">
        <v>369</v>
      </c>
      <c r="T812" s="229"/>
      <c r="Y812" s="227" t="s">
        <v>4126</v>
      </c>
      <c r="Z812" s="227" t="s">
        <v>3999</v>
      </c>
      <c r="AA812" s="227" t="s">
        <v>4127</v>
      </c>
      <c r="AB812" s="227" t="s">
        <v>2622</v>
      </c>
    </row>
    <row r="813" spans="1:28" x14ac:dyDescent="0.3">
      <c r="A813" s="227">
        <v>214119</v>
      </c>
      <c r="B813" s="227" t="s">
        <v>1035</v>
      </c>
      <c r="C813" s="227" t="s">
        <v>418</v>
      </c>
      <c r="D813" s="227" t="s">
        <v>2442</v>
      </c>
      <c r="E813" s="227" t="s">
        <v>382</v>
      </c>
      <c r="F813" s="228">
        <v>35440</v>
      </c>
      <c r="G813" s="227" t="s">
        <v>2443</v>
      </c>
      <c r="H813" s="227" t="s">
        <v>383</v>
      </c>
      <c r="I813" s="227" t="s">
        <v>61</v>
      </c>
      <c r="J813" s="227" t="s">
        <v>384</v>
      </c>
      <c r="K813" s="227">
        <v>2014</v>
      </c>
      <c r="L813" s="227" t="s">
        <v>375</v>
      </c>
      <c r="T813" s="229"/>
      <c r="Y813" s="227" t="s">
        <v>3913</v>
      </c>
      <c r="Z813" s="227" t="s">
        <v>3914</v>
      </c>
      <c r="AA813" s="227" t="s">
        <v>3915</v>
      </c>
      <c r="AB813" s="227" t="s">
        <v>2622</v>
      </c>
    </row>
    <row r="814" spans="1:28" x14ac:dyDescent="0.3">
      <c r="A814" s="227">
        <v>211471</v>
      </c>
      <c r="B814" s="227" t="s">
        <v>1685</v>
      </c>
      <c r="C814" s="227" t="s">
        <v>168</v>
      </c>
      <c r="D814" s="227" t="s">
        <v>2063</v>
      </c>
      <c r="E814" s="227" t="s">
        <v>382</v>
      </c>
      <c r="F814" s="228">
        <v>35445</v>
      </c>
      <c r="G814" s="227" t="s">
        <v>2064</v>
      </c>
      <c r="H814" s="227" t="s">
        <v>383</v>
      </c>
      <c r="I814" s="227" t="s">
        <v>61</v>
      </c>
      <c r="Q814" s="227">
        <v>2000</v>
      </c>
      <c r="T814" s="229"/>
      <c r="W814" s="227" t="s">
        <v>2610</v>
      </c>
    </row>
    <row r="815" spans="1:28" x14ac:dyDescent="0.3">
      <c r="A815" s="227">
        <v>212000</v>
      </c>
      <c r="B815" s="227" t="s">
        <v>1523</v>
      </c>
      <c r="C815" s="227" t="s">
        <v>127</v>
      </c>
      <c r="D815" s="227" t="s">
        <v>2147</v>
      </c>
      <c r="E815" s="227" t="s">
        <v>382</v>
      </c>
      <c r="F815" s="228">
        <v>35450</v>
      </c>
      <c r="G815" s="227" t="s">
        <v>2148</v>
      </c>
      <c r="H815" s="227" t="s">
        <v>383</v>
      </c>
      <c r="I815" s="227" t="s">
        <v>61</v>
      </c>
      <c r="Q815" s="227">
        <v>2000</v>
      </c>
      <c r="T815" s="229"/>
      <c r="W815" s="227" t="s">
        <v>2610</v>
      </c>
    </row>
    <row r="816" spans="1:28" x14ac:dyDescent="0.3">
      <c r="A816" s="227">
        <v>213996</v>
      </c>
      <c r="B816" s="227" t="s">
        <v>1518</v>
      </c>
      <c r="C816" s="227" t="s">
        <v>95</v>
      </c>
      <c r="D816" s="227" t="s">
        <v>2428</v>
      </c>
      <c r="E816" s="227" t="s">
        <v>382</v>
      </c>
      <c r="F816" s="228">
        <v>35450</v>
      </c>
      <c r="G816" s="227" t="s">
        <v>757</v>
      </c>
      <c r="H816" s="227" t="s">
        <v>383</v>
      </c>
      <c r="I816" s="227" t="s">
        <v>61</v>
      </c>
      <c r="J816" s="227" t="s">
        <v>384</v>
      </c>
      <c r="K816" s="227">
        <v>2014</v>
      </c>
      <c r="L816" s="227" t="s">
        <v>360</v>
      </c>
      <c r="T816" s="229"/>
      <c r="Y816" s="227" t="s">
        <v>3867</v>
      </c>
      <c r="Z816" s="227" t="s">
        <v>2649</v>
      </c>
      <c r="AA816" s="227" t="s">
        <v>3868</v>
      </c>
      <c r="AB816" s="227" t="s">
        <v>3869</v>
      </c>
    </row>
    <row r="817" spans="1:28" x14ac:dyDescent="0.3">
      <c r="A817" s="227">
        <v>213566</v>
      </c>
      <c r="B817" s="227" t="s">
        <v>2382</v>
      </c>
      <c r="C817" s="227" t="s">
        <v>107</v>
      </c>
      <c r="D817" s="227" t="s">
        <v>2383</v>
      </c>
      <c r="E817" s="227" t="s">
        <v>382</v>
      </c>
      <c r="F817" s="228">
        <v>35453</v>
      </c>
      <c r="G817" s="227" t="s">
        <v>757</v>
      </c>
      <c r="H817" s="227" t="s">
        <v>383</v>
      </c>
      <c r="I817" s="227" t="s">
        <v>61</v>
      </c>
      <c r="J817" s="227" t="s">
        <v>384</v>
      </c>
      <c r="K817" s="227">
        <v>2016</v>
      </c>
      <c r="L817" s="227" t="s">
        <v>362</v>
      </c>
      <c r="T817" s="229"/>
      <c r="Y817" s="227" t="s">
        <v>3772</v>
      </c>
      <c r="Z817" s="227" t="s">
        <v>3773</v>
      </c>
      <c r="AA817" s="227" t="s">
        <v>3774</v>
      </c>
      <c r="AB817" s="227" t="s">
        <v>2949</v>
      </c>
    </row>
    <row r="818" spans="1:28" x14ac:dyDescent="0.3">
      <c r="A818" s="227">
        <v>211955</v>
      </c>
      <c r="B818" s="227" t="s">
        <v>2136</v>
      </c>
      <c r="C818" s="227" t="s">
        <v>141</v>
      </c>
      <c r="D818" s="227" t="s">
        <v>2137</v>
      </c>
      <c r="E818" s="227" t="s">
        <v>382</v>
      </c>
      <c r="F818" s="228">
        <v>35460</v>
      </c>
      <c r="G818" s="227" t="s">
        <v>793</v>
      </c>
      <c r="H818" s="227" t="s">
        <v>383</v>
      </c>
      <c r="I818" s="227" t="s">
        <v>61</v>
      </c>
      <c r="J818" s="227" t="s">
        <v>384</v>
      </c>
      <c r="K818" s="227">
        <v>2015</v>
      </c>
      <c r="L818" s="227" t="s">
        <v>360</v>
      </c>
      <c r="T818" s="229"/>
      <c r="Y818" s="227" t="s">
        <v>3258</v>
      </c>
      <c r="Z818" s="227" t="s">
        <v>3259</v>
      </c>
      <c r="AA818" s="227" t="s">
        <v>3260</v>
      </c>
      <c r="AB818" s="227" t="s">
        <v>3261</v>
      </c>
    </row>
    <row r="819" spans="1:28" x14ac:dyDescent="0.3">
      <c r="A819" s="227">
        <v>214553</v>
      </c>
      <c r="B819" s="227" t="s">
        <v>2495</v>
      </c>
      <c r="C819" s="227" t="s">
        <v>477</v>
      </c>
      <c r="D819" s="227" t="s">
        <v>1548</v>
      </c>
      <c r="E819" s="227" t="s">
        <v>382</v>
      </c>
      <c r="F819" s="228">
        <v>35465</v>
      </c>
      <c r="G819" s="227" t="s">
        <v>558</v>
      </c>
      <c r="H819" s="227" t="s">
        <v>383</v>
      </c>
      <c r="I819" s="227" t="s">
        <v>61</v>
      </c>
      <c r="J819" s="227" t="s">
        <v>361</v>
      </c>
      <c r="K819" s="227">
        <v>2015</v>
      </c>
      <c r="L819" s="227" t="s">
        <v>362</v>
      </c>
      <c r="T819" s="229"/>
      <c r="Y819" s="227" t="s">
        <v>4000</v>
      </c>
      <c r="Z819" s="227" t="s">
        <v>3421</v>
      </c>
      <c r="AA819" s="227" t="s">
        <v>2851</v>
      </c>
      <c r="AB819" s="227" t="s">
        <v>3117</v>
      </c>
    </row>
    <row r="820" spans="1:28" x14ac:dyDescent="0.3">
      <c r="A820" s="227">
        <v>211320</v>
      </c>
      <c r="B820" s="227" t="s">
        <v>1596</v>
      </c>
      <c r="C820" s="227" t="s">
        <v>130</v>
      </c>
      <c r="D820" s="227" t="s">
        <v>2050</v>
      </c>
      <c r="E820" s="227" t="s">
        <v>382</v>
      </c>
      <c r="F820" s="228">
        <v>35469</v>
      </c>
      <c r="G820" s="227" t="s">
        <v>757</v>
      </c>
      <c r="H820" s="227" t="s">
        <v>383</v>
      </c>
      <c r="I820" s="227" t="s">
        <v>61</v>
      </c>
      <c r="J820" s="227" t="s">
        <v>384</v>
      </c>
      <c r="K820" s="227">
        <v>2015</v>
      </c>
      <c r="L820" s="227" t="s">
        <v>360</v>
      </c>
      <c r="T820" s="229"/>
      <c r="Y820" s="227" t="s">
        <v>3088</v>
      </c>
      <c r="Z820" s="227" t="s">
        <v>3089</v>
      </c>
      <c r="AA820" s="227" t="s">
        <v>3090</v>
      </c>
      <c r="AB820" s="227" t="s">
        <v>2630</v>
      </c>
    </row>
    <row r="821" spans="1:28" x14ac:dyDescent="0.3">
      <c r="A821" s="227">
        <v>212215</v>
      </c>
      <c r="B821" s="227" t="s">
        <v>1505</v>
      </c>
      <c r="C821" s="227" t="s">
        <v>68</v>
      </c>
      <c r="D821" s="227" t="s">
        <v>2179</v>
      </c>
      <c r="E821" s="227" t="s">
        <v>381</v>
      </c>
      <c r="F821" s="228">
        <v>35471</v>
      </c>
      <c r="G821" s="227" t="s">
        <v>757</v>
      </c>
      <c r="H821" s="227" t="s">
        <v>383</v>
      </c>
      <c r="I821" s="227" t="s">
        <v>61</v>
      </c>
      <c r="T821" s="229"/>
    </row>
    <row r="822" spans="1:28" x14ac:dyDescent="0.3">
      <c r="A822" s="227">
        <v>213226</v>
      </c>
      <c r="B822" s="227" t="s">
        <v>1551</v>
      </c>
      <c r="C822" s="227" t="s">
        <v>186</v>
      </c>
      <c r="D822" s="227" t="s">
        <v>2327</v>
      </c>
      <c r="E822" s="227" t="s">
        <v>382</v>
      </c>
      <c r="F822" s="228">
        <v>35496</v>
      </c>
      <c r="G822" s="227" t="s">
        <v>2328</v>
      </c>
      <c r="H822" s="227" t="s">
        <v>383</v>
      </c>
      <c r="I822" s="227" t="s">
        <v>61</v>
      </c>
      <c r="J822" s="227" t="s">
        <v>384</v>
      </c>
      <c r="K822" s="227">
        <v>2014</v>
      </c>
      <c r="L822" s="227" t="s">
        <v>362</v>
      </c>
      <c r="T822" s="229"/>
      <c r="Y822" s="227" t="s">
        <v>3667</v>
      </c>
      <c r="Z822" s="227" t="s">
        <v>3668</v>
      </c>
      <c r="AA822" s="227" t="s">
        <v>2922</v>
      </c>
      <c r="AB822" s="227" t="s">
        <v>3669</v>
      </c>
    </row>
    <row r="823" spans="1:28" x14ac:dyDescent="0.3">
      <c r="A823" s="227">
        <v>213575</v>
      </c>
      <c r="B823" s="227" t="s">
        <v>1044</v>
      </c>
      <c r="C823" s="227" t="s">
        <v>98</v>
      </c>
      <c r="D823" s="227" t="s">
        <v>2385</v>
      </c>
      <c r="E823" s="227" t="s">
        <v>382</v>
      </c>
      <c r="F823" s="228">
        <v>35534</v>
      </c>
      <c r="G823" s="227" t="s">
        <v>802</v>
      </c>
      <c r="H823" s="227" t="s">
        <v>383</v>
      </c>
      <c r="I823" s="227" t="s">
        <v>61</v>
      </c>
      <c r="J823" s="227" t="s">
        <v>384</v>
      </c>
      <c r="K823" s="227">
        <v>2016</v>
      </c>
      <c r="L823" s="227" t="s">
        <v>369</v>
      </c>
      <c r="T823" s="229"/>
      <c r="Y823" s="227" t="s">
        <v>3778</v>
      </c>
      <c r="Z823" s="227" t="s">
        <v>3779</v>
      </c>
      <c r="AA823" s="227" t="s">
        <v>3780</v>
      </c>
      <c r="AB823" s="227" t="s">
        <v>3622</v>
      </c>
    </row>
    <row r="824" spans="1:28" x14ac:dyDescent="0.3">
      <c r="A824" s="227">
        <v>214788</v>
      </c>
      <c r="B824" s="227" t="s">
        <v>981</v>
      </c>
      <c r="C824" s="227" t="s">
        <v>314</v>
      </c>
      <c r="D824" s="227" t="s">
        <v>1991</v>
      </c>
      <c r="E824" s="227" t="s">
        <v>381</v>
      </c>
      <c r="F824" s="228">
        <v>35536</v>
      </c>
      <c r="G824" s="227" t="s">
        <v>536</v>
      </c>
      <c r="H824" s="227" t="s">
        <v>383</v>
      </c>
      <c r="I824" s="227" t="s">
        <v>61</v>
      </c>
      <c r="J824" s="227" t="s">
        <v>361</v>
      </c>
      <c r="K824" s="227">
        <v>2015</v>
      </c>
      <c r="L824" s="227" t="s">
        <v>370</v>
      </c>
      <c r="T824" s="229"/>
      <c r="Y824" s="227" t="s">
        <v>4059</v>
      </c>
      <c r="Z824" s="227" t="s">
        <v>4060</v>
      </c>
      <c r="AA824" s="227" t="s">
        <v>4061</v>
      </c>
      <c r="AB824" s="227" t="s">
        <v>4062</v>
      </c>
    </row>
    <row r="825" spans="1:28" x14ac:dyDescent="0.3">
      <c r="A825" s="227">
        <v>212334</v>
      </c>
      <c r="B825" s="227" t="s">
        <v>1547</v>
      </c>
      <c r="C825" s="227" t="s">
        <v>108</v>
      </c>
      <c r="D825" s="227" t="s">
        <v>2194</v>
      </c>
      <c r="E825" s="227" t="s">
        <v>382</v>
      </c>
      <c r="F825" s="228">
        <v>35537</v>
      </c>
      <c r="G825" s="227" t="s">
        <v>2195</v>
      </c>
      <c r="H825" s="227" t="s">
        <v>388</v>
      </c>
      <c r="I825" s="227" t="s">
        <v>61</v>
      </c>
      <c r="J825" s="227" t="s">
        <v>361</v>
      </c>
      <c r="K825" s="227">
        <v>2015</v>
      </c>
      <c r="L825" s="227" t="s">
        <v>362</v>
      </c>
      <c r="T825" s="229"/>
      <c r="Y825" s="227" t="s">
        <v>3371</v>
      </c>
      <c r="Z825" s="227" t="s">
        <v>3119</v>
      </c>
      <c r="AA825" s="227" t="s">
        <v>3372</v>
      </c>
      <c r="AB825" s="227" t="s">
        <v>3373</v>
      </c>
    </row>
    <row r="826" spans="1:28" x14ac:dyDescent="0.3">
      <c r="A826" s="227">
        <v>211685</v>
      </c>
      <c r="B826" s="227" t="s">
        <v>971</v>
      </c>
      <c r="C826" s="227" t="s">
        <v>123</v>
      </c>
      <c r="D826" s="227" t="s">
        <v>2097</v>
      </c>
      <c r="E826" s="227" t="s">
        <v>382</v>
      </c>
      <c r="F826" s="228">
        <v>35546</v>
      </c>
      <c r="G826" s="227" t="s">
        <v>757</v>
      </c>
      <c r="H826" s="227" t="s">
        <v>383</v>
      </c>
      <c r="I826" s="227" t="s">
        <v>61</v>
      </c>
      <c r="J826" s="227" t="s">
        <v>384</v>
      </c>
      <c r="K826" s="227">
        <v>2015</v>
      </c>
      <c r="L826" s="227" t="s">
        <v>360</v>
      </c>
      <c r="T826" s="229"/>
      <c r="Y826" s="227" t="s">
        <v>3187</v>
      </c>
      <c r="Z826" s="227" t="s">
        <v>3188</v>
      </c>
      <c r="AA826" s="227" t="s">
        <v>3189</v>
      </c>
      <c r="AB826" s="227" t="s">
        <v>2622</v>
      </c>
    </row>
    <row r="827" spans="1:28" x14ac:dyDescent="0.3">
      <c r="A827" s="227">
        <v>215317</v>
      </c>
      <c r="B827" s="227" t="s">
        <v>990</v>
      </c>
      <c r="C827" s="227" t="s">
        <v>478</v>
      </c>
      <c r="D827" s="227" t="s">
        <v>2580</v>
      </c>
      <c r="E827" s="227" t="s">
        <v>382</v>
      </c>
      <c r="F827" s="228">
        <v>35556</v>
      </c>
      <c r="G827" s="227" t="s">
        <v>759</v>
      </c>
      <c r="H827" s="227" t="s">
        <v>383</v>
      </c>
      <c r="I827" s="227" t="s">
        <v>61</v>
      </c>
      <c r="J827" s="227" t="s">
        <v>361</v>
      </c>
      <c r="K827" s="227">
        <v>2016</v>
      </c>
      <c r="L827" s="227" t="s">
        <v>375</v>
      </c>
      <c r="T827" s="229"/>
      <c r="Y827" s="227" t="s">
        <v>4178</v>
      </c>
      <c r="Z827" s="227" t="s">
        <v>4179</v>
      </c>
      <c r="AA827" s="227" t="s">
        <v>2700</v>
      </c>
      <c r="AB827" s="227" t="s">
        <v>2776</v>
      </c>
    </row>
    <row r="828" spans="1:28" x14ac:dyDescent="0.3">
      <c r="A828" s="227">
        <v>211872</v>
      </c>
      <c r="B828" s="227" t="s">
        <v>2127</v>
      </c>
      <c r="C828" s="227" t="s">
        <v>124</v>
      </c>
      <c r="D828" s="227" t="s">
        <v>2128</v>
      </c>
      <c r="E828" s="227" t="s">
        <v>382</v>
      </c>
      <c r="F828" s="228">
        <v>35556</v>
      </c>
      <c r="G828" s="227" t="s">
        <v>757</v>
      </c>
      <c r="H828" s="227" t="s">
        <v>383</v>
      </c>
      <c r="I828" s="227" t="s">
        <v>61</v>
      </c>
      <c r="J828" s="227" t="s">
        <v>384</v>
      </c>
      <c r="K828" s="227">
        <v>2016</v>
      </c>
      <c r="L828" s="227" t="s">
        <v>360</v>
      </c>
      <c r="T828" s="229"/>
      <c r="Y828" s="227" t="s">
        <v>3243</v>
      </c>
      <c r="Z828" s="227" t="s">
        <v>3244</v>
      </c>
      <c r="AA828" s="227" t="s">
        <v>3032</v>
      </c>
      <c r="AB828" s="227" t="s">
        <v>2630</v>
      </c>
    </row>
    <row r="829" spans="1:28" x14ac:dyDescent="0.3">
      <c r="A829" s="227">
        <v>212554</v>
      </c>
      <c r="B829" s="227" t="s">
        <v>1018</v>
      </c>
      <c r="C829" s="227" t="s">
        <v>63</v>
      </c>
      <c r="D829" s="227" t="s">
        <v>2233</v>
      </c>
      <c r="E829" s="227" t="s">
        <v>382</v>
      </c>
      <c r="F829" s="228">
        <v>35560</v>
      </c>
      <c r="G829" s="227" t="s">
        <v>2234</v>
      </c>
      <c r="H829" s="227" t="s">
        <v>383</v>
      </c>
      <c r="I829" s="227" t="s">
        <v>61</v>
      </c>
      <c r="J829" s="227" t="s">
        <v>361</v>
      </c>
      <c r="K829" s="227">
        <v>2017</v>
      </c>
      <c r="L829" s="227" t="s">
        <v>362</v>
      </c>
      <c r="T829" s="229"/>
      <c r="Y829" s="227" t="s">
        <v>3451</v>
      </c>
      <c r="Z829" s="227" t="s">
        <v>2783</v>
      </c>
      <c r="AA829" s="227" t="s">
        <v>3452</v>
      </c>
      <c r="AB829" s="227" t="s">
        <v>3453</v>
      </c>
    </row>
    <row r="830" spans="1:28" x14ac:dyDescent="0.3">
      <c r="A830" s="227">
        <v>211930</v>
      </c>
      <c r="B830" s="227" t="s">
        <v>973</v>
      </c>
      <c r="C830" s="227" t="s">
        <v>974</v>
      </c>
      <c r="D830" s="227" t="s">
        <v>2132</v>
      </c>
      <c r="E830" s="227" t="s">
        <v>382</v>
      </c>
      <c r="F830" s="228">
        <v>35561</v>
      </c>
      <c r="G830" s="227" t="s">
        <v>2133</v>
      </c>
      <c r="H830" s="227" t="s">
        <v>383</v>
      </c>
      <c r="I830" s="227" t="s">
        <v>61</v>
      </c>
      <c r="Q830" s="227">
        <v>2000</v>
      </c>
      <c r="W830" s="227" t="s">
        <v>2610</v>
      </c>
    </row>
    <row r="831" spans="1:28" x14ac:dyDescent="0.3">
      <c r="A831" s="227">
        <v>212037</v>
      </c>
      <c r="B831" s="227" t="s">
        <v>1699</v>
      </c>
      <c r="C831" s="227" t="s">
        <v>106</v>
      </c>
      <c r="D831" s="227" t="s">
        <v>2155</v>
      </c>
      <c r="E831" s="227" t="s">
        <v>382</v>
      </c>
      <c r="F831" s="228">
        <v>35585</v>
      </c>
      <c r="G831" s="227" t="s">
        <v>757</v>
      </c>
      <c r="H831" s="227" t="s">
        <v>383</v>
      </c>
      <c r="I831" s="227" t="s">
        <v>61</v>
      </c>
      <c r="J831" s="227" t="s">
        <v>384</v>
      </c>
      <c r="K831" s="227">
        <v>2015</v>
      </c>
      <c r="L831" s="227" t="s">
        <v>377</v>
      </c>
      <c r="T831" s="229"/>
      <c r="Y831" s="227" t="s">
        <v>3306</v>
      </c>
      <c r="Z831" s="227" t="s">
        <v>2628</v>
      </c>
      <c r="AA831" s="227" t="s">
        <v>3307</v>
      </c>
      <c r="AB831" s="227" t="s">
        <v>2622</v>
      </c>
    </row>
    <row r="832" spans="1:28" x14ac:dyDescent="0.3">
      <c r="A832" s="227">
        <v>212805</v>
      </c>
      <c r="B832" s="227" t="s">
        <v>1016</v>
      </c>
      <c r="C832" s="227" t="s">
        <v>142</v>
      </c>
      <c r="D832" s="227" t="s">
        <v>2262</v>
      </c>
      <c r="E832" s="227" t="s">
        <v>381</v>
      </c>
      <c r="F832" s="228">
        <v>35592</v>
      </c>
      <c r="G832" s="227" t="s">
        <v>757</v>
      </c>
      <c r="H832" s="227" t="s">
        <v>383</v>
      </c>
      <c r="I832" s="227" t="s">
        <v>61</v>
      </c>
      <c r="J832" s="227" t="s">
        <v>384</v>
      </c>
      <c r="K832" s="227">
        <v>2015</v>
      </c>
      <c r="L832" s="227" t="s">
        <v>360</v>
      </c>
      <c r="T832" s="229"/>
      <c r="Y832" s="227" t="s">
        <v>3528</v>
      </c>
      <c r="Z832" s="227" t="s">
        <v>3529</v>
      </c>
      <c r="AA832" s="227" t="s">
        <v>3530</v>
      </c>
      <c r="AB832" s="227" t="s">
        <v>2671</v>
      </c>
    </row>
    <row r="833" spans="1:28" x14ac:dyDescent="0.3">
      <c r="A833" s="227">
        <v>211858</v>
      </c>
      <c r="B833" s="227" t="s">
        <v>982</v>
      </c>
      <c r="C833" s="227" t="s">
        <v>184</v>
      </c>
      <c r="D833" s="227" t="s">
        <v>326</v>
      </c>
      <c r="E833" s="227" t="s">
        <v>382</v>
      </c>
      <c r="F833" s="228">
        <v>35596</v>
      </c>
      <c r="G833" s="227" t="s">
        <v>360</v>
      </c>
      <c r="H833" s="227" t="s">
        <v>383</v>
      </c>
      <c r="I833" s="227" t="s">
        <v>61</v>
      </c>
      <c r="J833" s="227" t="s">
        <v>361</v>
      </c>
      <c r="K833" s="227">
        <v>2015</v>
      </c>
      <c r="L833" s="227" t="s">
        <v>360</v>
      </c>
      <c r="T833" s="229"/>
      <c r="Y833" s="227" t="s">
        <v>3236</v>
      </c>
      <c r="Z833" s="227" t="s">
        <v>3237</v>
      </c>
      <c r="AA833" s="227" t="s">
        <v>3238</v>
      </c>
      <c r="AB833" s="227" t="s">
        <v>2662</v>
      </c>
    </row>
    <row r="834" spans="1:28" x14ac:dyDescent="0.3">
      <c r="A834" s="227">
        <v>212481</v>
      </c>
      <c r="B834" s="227" t="s">
        <v>1537</v>
      </c>
      <c r="C834" s="227" t="s">
        <v>106</v>
      </c>
      <c r="D834" s="227" t="s">
        <v>2216</v>
      </c>
      <c r="E834" s="227" t="s">
        <v>382</v>
      </c>
      <c r="F834" s="228">
        <v>35606</v>
      </c>
      <c r="G834" s="227" t="s">
        <v>367</v>
      </c>
      <c r="H834" s="227" t="s">
        <v>383</v>
      </c>
      <c r="I834" s="227" t="s">
        <v>61</v>
      </c>
      <c r="J834" s="227" t="s">
        <v>384</v>
      </c>
      <c r="K834" s="227">
        <v>2015</v>
      </c>
      <c r="L834" s="227" t="s">
        <v>360</v>
      </c>
      <c r="T834" s="229"/>
      <c r="Y834" s="227" t="s">
        <v>3420</v>
      </c>
      <c r="Z834" s="227" t="s">
        <v>2628</v>
      </c>
      <c r="AA834" s="227" t="s">
        <v>2691</v>
      </c>
      <c r="AB834" s="227" t="s">
        <v>2622</v>
      </c>
    </row>
    <row r="835" spans="1:28" x14ac:dyDescent="0.3">
      <c r="A835" s="227">
        <v>213528</v>
      </c>
      <c r="B835" s="227" t="s">
        <v>1658</v>
      </c>
      <c r="C835" s="227" t="s">
        <v>1659</v>
      </c>
      <c r="D835" s="227" t="s">
        <v>2374</v>
      </c>
      <c r="E835" s="227" t="s">
        <v>382</v>
      </c>
      <c r="F835" s="228">
        <v>35613</v>
      </c>
      <c r="G835" s="227" t="s">
        <v>757</v>
      </c>
      <c r="H835" s="227" t="s">
        <v>383</v>
      </c>
      <c r="I835" s="227" t="s">
        <v>61</v>
      </c>
      <c r="J835" s="227" t="s">
        <v>361</v>
      </c>
      <c r="K835" s="227">
        <v>2017</v>
      </c>
      <c r="L835" s="227" t="s">
        <v>362</v>
      </c>
      <c r="T835" s="229"/>
      <c r="Y835" s="227" t="s">
        <v>3756</v>
      </c>
      <c r="Z835" s="227" t="s">
        <v>3757</v>
      </c>
      <c r="AA835" s="227" t="s">
        <v>2989</v>
      </c>
      <c r="AB835" s="227" t="s">
        <v>2630</v>
      </c>
    </row>
    <row r="836" spans="1:28" x14ac:dyDescent="0.3">
      <c r="A836" s="227">
        <v>213014</v>
      </c>
      <c r="B836" s="227" t="s">
        <v>2293</v>
      </c>
      <c r="C836" s="227" t="s">
        <v>132</v>
      </c>
      <c r="D836" s="227" t="s">
        <v>2294</v>
      </c>
      <c r="E836" s="227" t="s">
        <v>382</v>
      </c>
      <c r="F836" s="228">
        <v>35621</v>
      </c>
      <c r="G836" s="227" t="s">
        <v>757</v>
      </c>
      <c r="H836" s="227" t="s">
        <v>383</v>
      </c>
      <c r="I836" s="227" t="s">
        <v>61</v>
      </c>
      <c r="J836" s="227" t="s">
        <v>384</v>
      </c>
      <c r="K836" s="227">
        <v>2015</v>
      </c>
      <c r="L836" s="227" t="s">
        <v>360</v>
      </c>
      <c r="T836" s="229"/>
      <c r="Y836" s="227" t="s">
        <v>3605</v>
      </c>
      <c r="Z836" s="227" t="s">
        <v>3385</v>
      </c>
      <c r="AA836" s="227" t="s">
        <v>2850</v>
      </c>
      <c r="AB836" s="227" t="s">
        <v>2630</v>
      </c>
    </row>
    <row r="837" spans="1:28" x14ac:dyDescent="0.3">
      <c r="A837" s="227">
        <v>213140</v>
      </c>
      <c r="B837" s="227" t="s">
        <v>1534</v>
      </c>
      <c r="C837" s="227" t="s">
        <v>131</v>
      </c>
      <c r="D837" s="227" t="s">
        <v>2314</v>
      </c>
      <c r="E837" s="227" t="s">
        <v>381</v>
      </c>
      <c r="F837" s="228">
        <v>35632</v>
      </c>
      <c r="G837" s="227" t="s">
        <v>757</v>
      </c>
      <c r="H837" s="227" t="s">
        <v>383</v>
      </c>
      <c r="I837" s="227" t="s">
        <v>61</v>
      </c>
      <c r="J837" s="227" t="s">
        <v>361</v>
      </c>
      <c r="K837" s="227">
        <v>2015</v>
      </c>
      <c r="L837" s="227" t="s">
        <v>360</v>
      </c>
      <c r="T837" s="229"/>
      <c r="Y837" s="227" t="s">
        <v>3650</v>
      </c>
      <c r="Z837" s="227" t="s">
        <v>3601</v>
      </c>
      <c r="AA837" s="227" t="s">
        <v>3651</v>
      </c>
      <c r="AB837" s="227" t="s">
        <v>2630</v>
      </c>
    </row>
    <row r="838" spans="1:28" x14ac:dyDescent="0.3">
      <c r="A838" s="227">
        <v>212752</v>
      </c>
      <c r="B838" s="227" t="s">
        <v>1589</v>
      </c>
      <c r="C838" s="227" t="s">
        <v>763</v>
      </c>
      <c r="D838" s="227" t="s">
        <v>269</v>
      </c>
      <c r="E838" s="227" t="s">
        <v>382</v>
      </c>
      <c r="F838" s="228">
        <v>35635</v>
      </c>
      <c r="G838" s="227" t="s">
        <v>360</v>
      </c>
      <c r="H838" s="227" t="s">
        <v>390</v>
      </c>
      <c r="I838" s="227" t="s">
        <v>61</v>
      </c>
      <c r="J838" s="227" t="s">
        <v>384</v>
      </c>
      <c r="K838" s="227">
        <v>2015</v>
      </c>
      <c r="L838" s="227" t="s">
        <v>360</v>
      </c>
      <c r="T838" s="229"/>
      <c r="Y838" s="227" t="s">
        <v>3502</v>
      </c>
      <c r="Z838" s="227" t="s">
        <v>3036</v>
      </c>
      <c r="AA838" s="227" t="s">
        <v>2850</v>
      </c>
      <c r="AB838" s="227" t="s">
        <v>2630</v>
      </c>
    </row>
    <row r="839" spans="1:28" x14ac:dyDescent="0.3">
      <c r="A839" s="227">
        <v>213173</v>
      </c>
      <c r="B839" s="227" t="s">
        <v>2317</v>
      </c>
      <c r="C839" s="227" t="s">
        <v>134</v>
      </c>
      <c r="D839" s="227" t="s">
        <v>2318</v>
      </c>
      <c r="E839" s="227" t="s">
        <v>382</v>
      </c>
      <c r="F839" s="228">
        <v>35646</v>
      </c>
      <c r="G839" s="227" t="s">
        <v>757</v>
      </c>
      <c r="H839" s="227" t="s">
        <v>383</v>
      </c>
      <c r="I839" s="227" t="s">
        <v>61</v>
      </c>
      <c r="J839" s="227" t="s">
        <v>384</v>
      </c>
      <c r="K839" s="227">
        <v>2015</v>
      </c>
      <c r="L839" s="227" t="s">
        <v>376</v>
      </c>
      <c r="T839" s="229"/>
      <c r="Y839" s="227" t="s">
        <v>3652</v>
      </c>
      <c r="Z839" s="227" t="s">
        <v>2971</v>
      </c>
      <c r="AA839" s="227" t="s">
        <v>3653</v>
      </c>
      <c r="AB839" s="227" t="s">
        <v>2622</v>
      </c>
    </row>
    <row r="840" spans="1:28" x14ac:dyDescent="0.3">
      <c r="A840" s="227">
        <v>212405</v>
      </c>
      <c r="B840" s="227" t="s">
        <v>1642</v>
      </c>
      <c r="C840" s="227" t="s">
        <v>125</v>
      </c>
      <c r="D840" s="227" t="s">
        <v>2204</v>
      </c>
      <c r="E840" s="227" t="s">
        <v>382</v>
      </c>
      <c r="F840" s="228">
        <v>35665</v>
      </c>
      <c r="G840" s="227" t="s">
        <v>757</v>
      </c>
      <c r="H840" s="227" t="s">
        <v>383</v>
      </c>
      <c r="I840" s="227" t="s">
        <v>61</v>
      </c>
      <c r="J840" s="227" t="s">
        <v>384</v>
      </c>
      <c r="K840" s="227">
        <v>2017</v>
      </c>
      <c r="L840" s="227" t="s">
        <v>360</v>
      </c>
      <c r="T840" s="229"/>
      <c r="Y840" s="227" t="s">
        <v>3394</v>
      </c>
      <c r="Z840" s="227" t="s">
        <v>3036</v>
      </c>
      <c r="AA840" s="227" t="s">
        <v>3395</v>
      </c>
      <c r="AB840" s="227" t="s">
        <v>2630</v>
      </c>
    </row>
    <row r="841" spans="1:28" x14ac:dyDescent="0.3">
      <c r="A841" s="227">
        <v>213398</v>
      </c>
      <c r="B841" s="227" t="s">
        <v>976</v>
      </c>
      <c r="C841" s="227" t="s">
        <v>99</v>
      </c>
      <c r="D841" s="227" t="s">
        <v>2362</v>
      </c>
      <c r="E841" s="227" t="s">
        <v>381</v>
      </c>
      <c r="F841" s="228">
        <v>35676</v>
      </c>
      <c r="G841" s="227" t="s">
        <v>757</v>
      </c>
      <c r="H841" s="227" t="s">
        <v>383</v>
      </c>
      <c r="I841" s="227" t="s">
        <v>61</v>
      </c>
      <c r="J841" s="227" t="s">
        <v>361</v>
      </c>
      <c r="K841" s="227">
        <v>2015</v>
      </c>
      <c r="L841" s="227" t="s">
        <v>362</v>
      </c>
      <c r="T841" s="229"/>
      <c r="Y841" s="227" t="s">
        <v>3721</v>
      </c>
      <c r="Z841" s="227" t="s">
        <v>3011</v>
      </c>
      <c r="AA841" s="227" t="s">
        <v>3156</v>
      </c>
      <c r="AB841" s="227" t="s">
        <v>2630</v>
      </c>
    </row>
    <row r="842" spans="1:28" x14ac:dyDescent="0.3">
      <c r="A842" s="227">
        <v>212051</v>
      </c>
      <c r="B842" s="227" t="s">
        <v>1326</v>
      </c>
      <c r="C842" s="227" t="s">
        <v>117</v>
      </c>
      <c r="D842" s="227" t="s">
        <v>311</v>
      </c>
      <c r="E842" s="227" t="s">
        <v>382</v>
      </c>
      <c r="F842" s="228">
        <v>35693</v>
      </c>
      <c r="G842" s="227" t="s">
        <v>360</v>
      </c>
      <c r="H842" s="227" t="s">
        <v>383</v>
      </c>
      <c r="I842" s="227" t="s">
        <v>61</v>
      </c>
      <c r="J842" s="227" t="s">
        <v>384</v>
      </c>
      <c r="K842" s="227">
        <v>2018</v>
      </c>
      <c r="L842" s="227" t="s">
        <v>360</v>
      </c>
      <c r="T842" s="229"/>
      <c r="Y842" s="227" t="s">
        <v>3310</v>
      </c>
      <c r="Z842" s="227" t="s">
        <v>2996</v>
      </c>
      <c r="AA842" s="227" t="s">
        <v>3311</v>
      </c>
      <c r="AB842" s="227" t="s">
        <v>2630</v>
      </c>
    </row>
    <row r="843" spans="1:28" x14ac:dyDescent="0.3">
      <c r="A843" s="227">
        <v>212347</v>
      </c>
      <c r="B843" s="227" t="s">
        <v>1538</v>
      </c>
      <c r="C843" s="227" t="s">
        <v>76</v>
      </c>
      <c r="D843" s="227" t="s">
        <v>2196</v>
      </c>
      <c r="E843" s="227" t="s">
        <v>382</v>
      </c>
      <c r="F843" s="228">
        <v>35704</v>
      </c>
      <c r="G843" s="227" t="s">
        <v>360</v>
      </c>
      <c r="H843" s="227" t="s">
        <v>383</v>
      </c>
      <c r="I843" s="227" t="s">
        <v>61</v>
      </c>
      <c r="J843" s="227" t="s">
        <v>384</v>
      </c>
      <c r="K843" s="227">
        <v>2015</v>
      </c>
      <c r="L843" s="227" t="s">
        <v>360</v>
      </c>
      <c r="T843" s="229"/>
      <c r="Y843" s="227" t="s">
        <v>3376</v>
      </c>
      <c r="Z843" s="227" t="s">
        <v>3377</v>
      </c>
      <c r="AA843" s="227" t="s">
        <v>3378</v>
      </c>
      <c r="AB843" s="227" t="s">
        <v>2630</v>
      </c>
    </row>
    <row r="844" spans="1:28" x14ac:dyDescent="0.3">
      <c r="A844" s="227">
        <v>214216</v>
      </c>
      <c r="B844" s="227" t="s">
        <v>1562</v>
      </c>
      <c r="C844" s="227" t="s">
        <v>1563</v>
      </c>
      <c r="D844" s="227" t="s">
        <v>499</v>
      </c>
      <c r="E844" s="227" t="s">
        <v>381</v>
      </c>
      <c r="F844" s="228">
        <v>35723</v>
      </c>
      <c r="G844" s="227" t="s">
        <v>757</v>
      </c>
      <c r="H844" s="227" t="s">
        <v>383</v>
      </c>
      <c r="I844" s="227" t="s">
        <v>61</v>
      </c>
      <c r="J844" s="227" t="s">
        <v>384</v>
      </c>
      <c r="K844" s="227">
        <v>2016</v>
      </c>
      <c r="L844" s="227" t="s">
        <v>360</v>
      </c>
      <c r="T844" s="229"/>
      <c r="Y844" s="227" t="s">
        <v>3925</v>
      </c>
      <c r="Z844" s="227" t="s">
        <v>3926</v>
      </c>
      <c r="AA844" s="227" t="s">
        <v>3438</v>
      </c>
      <c r="AB844" s="227" t="s">
        <v>2671</v>
      </c>
    </row>
    <row r="845" spans="1:28" x14ac:dyDescent="0.3">
      <c r="A845" s="227">
        <v>212473</v>
      </c>
      <c r="B845" s="227" t="s">
        <v>881</v>
      </c>
      <c r="C845" s="227" t="s">
        <v>459</v>
      </c>
      <c r="D845" s="227" t="s">
        <v>2215</v>
      </c>
      <c r="E845" s="227" t="s">
        <v>382</v>
      </c>
      <c r="F845" s="228">
        <v>35732</v>
      </c>
      <c r="G845" s="227" t="s">
        <v>757</v>
      </c>
      <c r="H845" s="227" t="s">
        <v>383</v>
      </c>
      <c r="I845" s="227" t="s">
        <v>61</v>
      </c>
      <c r="J845" s="227" t="s">
        <v>384</v>
      </c>
      <c r="K845" s="227">
        <v>2015</v>
      </c>
      <c r="L845" s="227" t="s">
        <v>376</v>
      </c>
      <c r="T845" s="229"/>
      <c r="Y845" s="227" t="s">
        <v>3418</v>
      </c>
      <c r="Z845" s="227" t="s">
        <v>3419</v>
      </c>
      <c r="AA845" s="227" t="s">
        <v>3370</v>
      </c>
      <c r="AB845" s="227" t="s">
        <v>2671</v>
      </c>
    </row>
    <row r="846" spans="1:28" x14ac:dyDescent="0.3">
      <c r="A846" s="227">
        <v>211693</v>
      </c>
      <c r="B846" s="227" t="s">
        <v>2101</v>
      </c>
      <c r="C846" s="227" t="s">
        <v>84</v>
      </c>
      <c r="D846" s="227" t="s">
        <v>261</v>
      </c>
      <c r="E846" s="227" t="s">
        <v>382</v>
      </c>
      <c r="F846" s="228">
        <v>35752</v>
      </c>
      <c r="G846" s="227" t="s">
        <v>360</v>
      </c>
      <c r="H846" s="227" t="s">
        <v>383</v>
      </c>
      <c r="I846" s="227" t="s">
        <v>61</v>
      </c>
      <c r="J846" s="227" t="s">
        <v>384</v>
      </c>
      <c r="K846" s="227">
        <v>2015</v>
      </c>
      <c r="L846" s="227" t="s">
        <v>360</v>
      </c>
      <c r="T846" s="229"/>
      <c r="Y846" s="227" t="s">
        <v>3196</v>
      </c>
      <c r="Z846" s="227" t="s">
        <v>3197</v>
      </c>
      <c r="AA846" s="227" t="s">
        <v>3198</v>
      </c>
      <c r="AB846" s="227" t="s">
        <v>2671</v>
      </c>
    </row>
    <row r="847" spans="1:28" x14ac:dyDescent="0.3">
      <c r="A847" s="227">
        <v>212676</v>
      </c>
      <c r="B847" s="227" t="s">
        <v>1565</v>
      </c>
      <c r="C847" s="227" t="s">
        <v>141</v>
      </c>
      <c r="D847" s="227" t="s">
        <v>2246</v>
      </c>
      <c r="E847" s="227" t="s">
        <v>381</v>
      </c>
      <c r="F847" s="228">
        <v>35770</v>
      </c>
      <c r="G847" s="227" t="s">
        <v>757</v>
      </c>
      <c r="H847" s="227" t="s">
        <v>383</v>
      </c>
      <c r="I847" s="227" t="s">
        <v>61</v>
      </c>
      <c r="J847" s="227" t="s">
        <v>384</v>
      </c>
      <c r="K847" s="227">
        <v>2017</v>
      </c>
      <c r="L847" s="227" t="s">
        <v>362</v>
      </c>
      <c r="T847" s="229"/>
      <c r="Y847" s="227" t="s">
        <v>3478</v>
      </c>
      <c r="Z847" s="227" t="s">
        <v>2979</v>
      </c>
      <c r="AA847" s="227" t="s">
        <v>2650</v>
      </c>
      <c r="AB847" s="227" t="s">
        <v>2704</v>
      </c>
    </row>
    <row r="848" spans="1:28" x14ac:dyDescent="0.3">
      <c r="A848" s="227">
        <v>214017</v>
      </c>
      <c r="B848" s="227" t="s">
        <v>1541</v>
      </c>
      <c r="C848" s="227" t="s">
        <v>73</v>
      </c>
      <c r="D848" s="227" t="s">
        <v>826</v>
      </c>
      <c r="E848" s="227" t="s">
        <v>382</v>
      </c>
      <c r="F848" s="228">
        <v>35796</v>
      </c>
      <c r="G848" s="227" t="s">
        <v>2431</v>
      </c>
      <c r="H848" s="227" t="s">
        <v>383</v>
      </c>
      <c r="I848" s="227" t="s">
        <v>61</v>
      </c>
      <c r="J848" s="227" t="s">
        <v>384</v>
      </c>
      <c r="K848" s="227">
        <v>2015</v>
      </c>
      <c r="L848" s="227" t="s">
        <v>360</v>
      </c>
      <c r="T848" s="229"/>
      <c r="Y848" s="227" t="s">
        <v>3878</v>
      </c>
      <c r="Z848" s="227" t="s">
        <v>2865</v>
      </c>
      <c r="AA848" s="227" t="s">
        <v>3879</v>
      </c>
      <c r="AB848" s="227" t="s">
        <v>3880</v>
      </c>
    </row>
    <row r="849" spans="1:28" x14ac:dyDescent="0.3">
      <c r="A849" s="227">
        <v>215270</v>
      </c>
      <c r="B849" s="227" t="s">
        <v>1063</v>
      </c>
      <c r="C849" s="227" t="s">
        <v>76</v>
      </c>
      <c r="D849" s="227" t="s">
        <v>2570</v>
      </c>
      <c r="E849" s="227" t="s">
        <v>381</v>
      </c>
      <c r="F849" s="228">
        <v>35796</v>
      </c>
      <c r="G849" s="227" t="s">
        <v>776</v>
      </c>
      <c r="H849" s="227" t="s">
        <v>383</v>
      </c>
      <c r="I849" s="227" t="s">
        <v>61</v>
      </c>
      <c r="T849" s="229"/>
    </row>
    <row r="850" spans="1:28" x14ac:dyDescent="0.3">
      <c r="A850" s="227">
        <v>214056</v>
      </c>
      <c r="B850" s="227" t="s">
        <v>979</v>
      </c>
      <c r="C850" s="227" t="s">
        <v>980</v>
      </c>
      <c r="D850" s="227" t="s">
        <v>2435</v>
      </c>
      <c r="E850" s="227" t="s">
        <v>381</v>
      </c>
      <c r="F850" s="228">
        <v>35796</v>
      </c>
      <c r="G850" s="227" t="s">
        <v>775</v>
      </c>
      <c r="H850" s="227" t="s">
        <v>383</v>
      </c>
      <c r="I850" s="227" t="s">
        <v>61</v>
      </c>
      <c r="J850" s="227" t="s">
        <v>384</v>
      </c>
      <c r="K850" s="227">
        <v>2015</v>
      </c>
      <c r="L850" s="227" t="s">
        <v>368</v>
      </c>
      <c r="T850" s="229"/>
      <c r="Y850" s="227" t="s">
        <v>3894</v>
      </c>
      <c r="Z850" s="227" t="s">
        <v>3895</v>
      </c>
      <c r="AA850" s="227" t="s">
        <v>3690</v>
      </c>
      <c r="AB850" s="227" t="s">
        <v>2679</v>
      </c>
    </row>
    <row r="851" spans="1:28" x14ac:dyDescent="0.3">
      <c r="A851" s="227">
        <v>212141</v>
      </c>
      <c r="B851" s="227" t="s">
        <v>984</v>
      </c>
      <c r="C851" s="227" t="s">
        <v>504</v>
      </c>
      <c r="D851" s="227" t="s">
        <v>2166</v>
      </c>
      <c r="E851" s="227" t="s">
        <v>381</v>
      </c>
      <c r="F851" s="228">
        <v>35796</v>
      </c>
      <c r="G851" s="227" t="s">
        <v>757</v>
      </c>
      <c r="H851" s="227" t="s">
        <v>383</v>
      </c>
      <c r="I851" s="227" t="s">
        <v>61</v>
      </c>
      <c r="J851" s="227" t="s">
        <v>384</v>
      </c>
      <c r="K851" s="227">
        <v>2016</v>
      </c>
      <c r="L851" s="227" t="s">
        <v>360</v>
      </c>
      <c r="T851" s="229"/>
      <c r="Y851" s="227" t="s">
        <v>3323</v>
      </c>
      <c r="Z851" s="227" t="s">
        <v>3324</v>
      </c>
      <c r="AA851" s="227" t="s">
        <v>3325</v>
      </c>
      <c r="AB851" s="227" t="s">
        <v>2630</v>
      </c>
    </row>
    <row r="852" spans="1:28" x14ac:dyDescent="0.3">
      <c r="A852" s="227">
        <v>212961</v>
      </c>
      <c r="B852" s="227" t="s">
        <v>1700</v>
      </c>
      <c r="C852" s="227" t="s">
        <v>73</v>
      </c>
      <c r="D852" s="227" t="s">
        <v>2286</v>
      </c>
      <c r="E852" s="227" t="s">
        <v>382</v>
      </c>
      <c r="F852" s="228">
        <v>35796</v>
      </c>
      <c r="G852" s="227" t="s">
        <v>757</v>
      </c>
      <c r="H852" s="227" t="s">
        <v>383</v>
      </c>
      <c r="I852" s="227" t="s">
        <v>61</v>
      </c>
      <c r="J852" s="227" t="s">
        <v>384</v>
      </c>
      <c r="K852" s="227">
        <v>2016</v>
      </c>
      <c r="L852" s="227" t="s">
        <v>360</v>
      </c>
      <c r="T852" s="229"/>
      <c r="Y852" s="227" t="s">
        <v>3583</v>
      </c>
      <c r="Z852" s="227" t="s">
        <v>2865</v>
      </c>
      <c r="AA852" s="227" t="s">
        <v>2834</v>
      </c>
      <c r="AB852" s="227" t="s">
        <v>2630</v>
      </c>
    </row>
    <row r="853" spans="1:28" x14ac:dyDescent="0.3">
      <c r="A853" s="227">
        <v>211797</v>
      </c>
      <c r="B853" s="227" t="s">
        <v>1014</v>
      </c>
      <c r="C853" s="227" t="s">
        <v>88</v>
      </c>
      <c r="D853" s="227" t="s">
        <v>2115</v>
      </c>
      <c r="E853" s="227" t="s">
        <v>381</v>
      </c>
      <c r="F853" s="228">
        <v>35796</v>
      </c>
      <c r="G853" s="227" t="s">
        <v>757</v>
      </c>
      <c r="H853" s="227" t="s">
        <v>383</v>
      </c>
      <c r="I853" s="227" t="s">
        <v>61</v>
      </c>
      <c r="J853" s="227" t="s">
        <v>384</v>
      </c>
      <c r="K853" s="227">
        <v>2015</v>
      </c>
      <c r="L853" s="227" t="s">
        <v>360</v>
      </c>
      <c r="T853" s="229"/>
      <c r="Y853" s="227" t="s">
        <v>3220</v>
      </c>
      <c r="Z853" s="227" t="s">
        <v>3022</v>
      </c>
      <c r="AA853" s="227" t="s">
        <v>3087</v>
      </c>
      <c r="AB853" s="227" t="s">
        <v>3221</v>
      </c>
    </row>
    <row r="854" spans="1:28" x14ac:dyDescent="0.3">
      <c r="A854" s="227">
        <v>213523</v>
      </c>
      <c r="B854" s="227" t="s">
        <v>1615</v>
      </c>
      <c r="C854" s="227" t="s">
        <v>2372</v>
      </c>
      <c r="D854" s="227" t="s">
        <v>2373</v>
      </c>
      <c r="E854" s="227" t="s">
        <v>382</v>
      </c>
      <c r="F854" s="228">
        <v>35796</v>
      </c>
      <c r="G854" s="227" t="s">
        <v>757</v>
      </c>
      <c r="H854" s="227" t="s">
        <v>383</v>
      </c>
      <c r="I854" s="227" t="s">
        <v>61</v>
      </c>
      <c r="J854" s="227" t="s">
        <v>361</v>
      </c>
      <c r="K854" s="227">
        <v>2017</v>
      </c>
      <c r="L854" s="227" t="s">
        <v>362</v>
      </c>
      <c r="T854" s="229"/>
      <c r="Y854" s="227" t="s">
        <v>3753</v>
      </c>
      <c r="Z854" s="227" t="s">
        <v>3754</v>
      </c>
      <c r="AA854" s="227" t="s">
        <v>3755</v>
      </c>
      <c r="AB854" s="227" t="s">
        <v>2704</v>
      </c>
    </row>
    <row r="855" spans="1:28" x14ac:dyDescent="0.3">
      <c r="A855" s="227">
        <v>212353</v>
      </c>
      <c r="B855" s="227" t="s">
        <v>1549</v>
      </c>
      <c r="C855" s="227" t="s">
        <v>139</v>
      </c>
      <c r="D855" s="227" t="s">
        <v>422</v>
      </c>
      <c r="E855" s="227" t="s">
        <v>382</v>
      </c>
      <c r="F855" s="228">
        <v>35796</v>
      </c>
      <c r="G855" s="227" t="s">
        <v>556</v>
      </c>
      <c r="H855" s="227" t="s">
        <v>383</v>
      </c>
      <c r="I855" s="227" t="s">
        <v>61</v>
      </c>
      <c r="T855" s="229"/>
    </row>
    <row r="856" spans="1:28" x14ac:dyDescent="0.3">
      <c r="A856" s="227">
        <v>212753</v>
      </c>
      <c r="B856" s="227" t="s">
        <v>1539</v>
      </c>
      <c r="C856" s="227" t="s">
        <v>490</v>
      </c>
      <c r="D856" s="227" t="s">
        <v>2257</v>
      </c>
      <c r="E856" s="227" t="s">
        <v>382</v>
      </c>
      <c r="F856" s="228">
        <v>35798</v>
      </c>
      <c r="G856" s="227" t="s">
        <v>757</v>
      </c>
      <c r="H856" s="227" t="s">
        <v>383</v>
      </c>
      <c r="I856" s="227" t="s">
        <v>61</v>
      </c>
      <c r="J856" s="227" t="s">
        <v>384</v>
      </c>
      <c r="K856" s="227">
        <v>2015</v>
      </c>
      <c r="L856" s="227" t="s">
        <v>360</v>
      </c>
      <c r="T856" s="229"/>
      <c r="Y856" s="227" t="s">
        <v>3503</v>
      </c>
      <c r="Z856" s="227" t="s">
        <v>3504</v>
      </c>
      <c r="AA856" s="227" t="s">
        <v>3505</v>
      </c>
      <c r="AB856" s="227" t="s">
        <v>2630</v>
      </c>
    </row>
    <row r="857" spans="1:28" x14ac:dyDescent="0.3">
      <c r="A857" s="227">
        <v>213214</v>
      </c>
      <c r="B857" s="227" t="s">
        <v>2322</v>
      </c>
      <c r="C857" s="227" t="s">
        <v>447</v>
      </c>
      <c r="D857" s="227" t="s">
        <v>2323</v>
      </c>
      <c r="E857" s="227" t="s">
        <v>382</v>
      </c>
      <c r="F857" s="228">
        <v>35798</v>
      </c>
      <c r="G857" s="227" t="s">
        <v>757</v>
      </c>
      <c r="H857" s="227" t="s">
        <v>383</v>
      </c>
      <c r="I857" s="227" t="s">
        <v>61</v>
      </c>
      <c r="T857" s="229"/>
    </row>
    <row r="858" spans="1:28" x14ac:dyDescent="0.3">
      <c r="A858" s="227">
        <v>213636</v>
      </c>
      <c r="B858" s="227" t="s">
        <v>1701</v>
      </c>
      <c r="C858" s="227" t="s">
        <v>92</v>
      </c>
      <c r="D858" s="227" t="s">
        <v>2390</v>
      </c>
      <c r="E858" s="227" t="s">
        <v>382</v>
      </c>
      <c r="F858" s="228">
        <v>35814</v>
      </c>
      <c r="G858" s="227" t="s">
        <v>757</v>
      </c>
      <c r="H858" s="227" t="s">
        <v>383</v>
      </c>
      <c r="I858" s="227" t="s">
        <v>61</v>
      </c>
      <c r="J858" s="227" t="s">
        <v>384</v>
      </c>
      <c r="K858" s="227">
        <v>2015</v>
      </c>
      <c r="L858" s="227" t="s">
        <v>360</v>
      </c>
      <c r="T858" s="229"/>
      <c r="Y858" s="227" t="s">
        <v>3793</v>
      </c>
      <c r="Z858" s="227" t="s">
        <v>2721</v>
      </c>
      <c r="AA858" s="227" t="s">
        <v>3794</v>
      </c>
      <c r="AB858" s="227" t="s">
        <v>2765</v>
      </c>
    </row>
    <row r="859" spans="1:28" x14ac:dyDescent="0.3">
      <c r="A859" s="227">
        <v>213888</v>
      </c>
      <c r="B859" s="227" t="s">
        <v>2409</v>
      </c>
      <c r="C859" s="227" t="s">
        <v>450</v>
      </c>
      <c r="D859" s="227" t="s">
        <v>2410</v>
      </c>
      <c r="E859" s="227" t="s">
        <v>381</v>
      </c>
      <c r="F859" s="228">
        <v>35815</v>
      </c>
      <c r="G859" s="227" t="s">
        <v>1723</v>
      </c>
      <c r="H859" s="227" t="s">
        <v>383</v>
      </c>
      <c r="I859" s="227" t="s">
        <v>61</v>
      </c>
      <c r="J859" s="227" t="s">
        <v>361</v>
      </c>
      <c r="K859" s="227">
        <v>2015</v>
      </c>
      <c r="L859" s="227" t="s">
        <v>378</v>
      </c>
      <c r="T859" s="229"/>
      <c r="Y859" s="227" t="s">
        <v>3832</v>
      </c>
      <c r="Z859" s="227" t="s">
        <v>3833</v>
      </c>
      <c r="AA859" s="227" t="s">
        <v>3834</v>
      </c>
      <c r="AB859" s="227" t="s">
        <v>3835</v>
      </c>
    </row>
    <row r="860" spans="1:28" x14ac:dyDescent="0.3">
      <c r="A860" s="227">
        <v>211647</v>
      </c>
      <c r="B860" s="227" t="s">
        <v>1569</v>
      </c>
      <c r="C860" s="227" t="s">
        <v>132</v>
      </c>
      <c r="D860" s="227" t="s">
        <v>2094</v>
      </c>
      <c r="E860" s="227" t="s">
        <v>382</v>
      </c>
      <c r="F860" s="228">
        <v>35815</v>
      </c>
      <c r="G860" s="227" t="s">
        <v>561</v>
      </c>
      <c r="H860" s="227" t="s">
        <v>383</v>
      </c>
      <c r="I860" s="227" t="s">
        <v>61</v>
      </c>
      <c r="J860" s="227" t="s">
        <v>384</v>
      </c>
      <c r="K860" s="227">
        <v>2016</v>
      </c>
      <c r="L860" s="227" t="s">
        <v>362</v>
      </c>
      <c r="T860" s="229"/>
      <c r="Y860" s="227" t="s">
        <v>3181</v>
      </c>
      <c r="Z860" s="227" t="s">
        <v>3182</v>
      </c>
      <c r="AA860" s="227" t="s">
        <v>3032</v>
      </c>
      <c r="AB860" s="227" t="s">
        <v>2622</v>
      </c>
    </row>
    <row r="861" spans="1:28" x14ac:dyDescent="0.3">
      <c r="A861" s="227">
        <v>211614</v>
      </c>
      <c r="B861" s="227" t="s">
        <v>1544</v>
      </c>
      <c r="C861" s="227" t="s">
        <v>105</v>
      </c>
      <c r="D861" s="227" t="s">
        <v>2086</v>
      </c>
      <c r="E861" s="227" t="s">
        <v>381</v>
      </c>
      <c r="F861" s="228">
        <v>35822</v>
      </c>
      <c r="G861" s="227" t="s">
        <v>780</v>
      </c>
      <c r="H861" s="227" t="s">
        <v>383</v>
      </c>
      <c r="I861" s="227" t="s">
        <v>61</v>
      </c>
      <c r="J861" s="227" t="s">
        <v>384</v>
      </c>
      <c r="K861" s="227">
        <v>2015</v>
      </c>
      <c r="L861" s="227" t="s">
        <v>360</v>
      </c>
      <c r="T861" s="229"/>
      <c r="Y861" s="227" t="s">
        <v>3165</v>
      </c>
      <c r="Z861" s="227" t="s">
        <v>3166</v>
      </c>
      <c r="AA861" s="227" t="s">
        <v>3167</v>
      </c>
      <c r="AB861" s="227" t="s">
        <v>3168</v>
      </c>
    </row>
    <row r="862" spans="1:28" x14ac:dyDescent="0.3">
      <c r="A862" s="227">
        <v>214246</v>
      </c>
      <c r="B862" s="227" t="s">
        <v>722</v>
      </c>
      <c r="C862" s="227" t="s">
        <v>92</v>
      </c>
      <c r="D862" s="227" t="s">
        <v>2447</v>
      </c>
      <c r="E862" s="227" t="s">
        <v>381</v>
      </c>
      <c r="F862" s="228">
        <v>35832</v>
      </c>
      <c r="G862" s="227" t="s">
        <v>777</v>
      </c>
      <c r="H862" s="227" t="s">
        <v>388</v>
      </c>
      <c r="I862" s="227" t="s">
        <v>61</v>
      </c>
      <c r="J862" s="227" t="s">
        <v>384</v>
      </c>
      <c r="K862" s="227">
        <v>2017</v>
      </c>
      <c r="L862" s="227" t="s">
        <v>360</v>
      </c>
      <c r="T862" s="229"/>
      <c r="Y862" s="227" t="s">
        <v>3928</v>
      </c>
      <c r="Z862" s="227" t="s">
        <v>2707</v>
      </c>
      <c r="AA862" s="227" t="s">
        <v>3577</v>
      </c>
      <c r="AB862" s="227" t="s">
        <v>3929</v>
      </c>
    </row>
    <row r="863" spans="1:28" x14ac:dyDescent="0.3">
      <c r="A863" s="227">
        <v>214628</v>
      </c>
      <c r="B863" s="227" t="s">
        <v>1591</v>
      </c>
      <c r="C863" s="227" t="s">
        <v>506</v>
      </c>
      <c r="D863" s="227" t="s">
        <v>2501</v>
      </c>
      <c r="E863" s="227" t="s">
        <v>382</v>
      </c>
      <c r="F863" s="228">
        <v>35849</v>
      </c>
      <c r="G863" s="227" t="s">
        <v>757</v>
      </c>
      <c r="H863" s="227" t="s">
        <v>383</v>
      </c>
      <c r="I863" s="227" t="s">
        <v>61</v>
      </c>
      <c r="J863" s="227" t="s">
        <v>361</v>
      </c>
      <c r="K863" s="227">
        <v>2016</v>
      </c>
      <c r="L863" s="227" t="s">
        <v>360</v>
      </c>
      <c r="T863" s="229"/>
      <c r="Y863" s="227" t="s">
        <v>4015</v>
      </c>
      <c r="Z863" s="227" t="s">
        <v>3385</v>
      </c>
      <c r="AA863" s="227" t="s">
        <v>4016</v>
      </c>
      <c r="AB863" s="227" t="s">
        <v>4017</v>
      </c>
    </row>
    <row r="864" spans="1:28" x14ac:dyDescent="0.3">
      <c r="A864" s="227">
        <v>212716</v>
      </c>
      <c r="B864" s="227" t="s">
        <v>1572</v>
      </c>
      <c r="C864" s="227" t="s">
        <v>66</v>
      </c>
      <c r="D864" s="227" t="s">
        <v>443</v>
      </c>
      <c r="E864" s="227" t="s">
        <v>381</v>
      </c>
      <c r="F864" s="228">
        <v>35862</v>
      </c>
      <c r="G864" s="227" t="s">
        <v>375</v>
      </c>
      <c r="H864" s="227" t="s">
        <v>383</v>
      </c>
      <c r="I864" s="227" t="s">
        <v>61</v>
      </c>
      <c r="J864" s="227" t="s">
        <v>361</v>
      </c>
      <c r="K864" s="227">
        <v>2016</v>
      </c>
      <c r="L864" s="227" t="s">
        <v>375</v>
      </c>
      <c r="T864" s="229"/>
      <c r="Y864" s="227" t="s">
        <v>3483</v>
      </c>
      <c r="Z864" s="227" t="s">
        <v>2885</v>
      </c>
      <c r="AA864" s="227" t="s">
        <v>3484</v>
      </c>
      <c r="AB864" s="227" t="s">
        <v>3485</v>
      </c>
    </row>
    <row r="865" spans="1:28" x14ac:dyDescent="0.3">
      <c r="A865" s="227">
        <v>215071</v>
      </c>
      <c r="B865" s="227" t="s">
        <v>1069</v>
      </c>
      <c r="C865" s="227" t="s">
        <v>84</v>
      </c>
      <c r="D865" s="227" t="s">
        <v>318</v>
      </c>
      <c r="E865" s="227" t="s">
        <v>381</v>
      </c>
      <c r="F865" s="228">
        <v>35862</v>
      </c>
      <c r="G865" s="227" t="s">
        <v>372</v>
      </c>
      <c r="H865" s="227" t="s">
        <v>383</v>
      </c>
      <c r="I865" s="227" t="s">
        <v>61</v>
      </c>
      <c r="T865" s="229"/>
    </row>
    <row r="866" spans="1:28" x14ac:dyDescent="0.3">
      <c r="A866" s="227">
        <v>213717</v>
      </c>
      <c r="B866" s="227" t="s">
        <v>1600</v>
      </c>
      <c r="C866" s="227" t="s">
        <v>62</v>
      </c>
      <c r="D866" s="227" t="s">
        <v>2395</v>
      </c>
      <c r="E866" s="227" t="s">
        <v>382</v>
      </c>
      <c r="F866" s="228">
        <v>35875</v>
      </c>
      <c r="G866" s="227" t="s">
        <v>757</v>
      </c>
      <c r="H866" s="227" t="s">
        <v>383</v>
      </c>
      <c r="I866" s="227" t="s">
        <v>61</v>
      </c>
      <c r="J866" s="227" t="s">
        <v>384</v>
      </c>
      <c r="K866" s="227">
        <v>2016</v>
      </c>
      <c r="L866" s="227" t="s">
        <v>360</v>
      </c>
      <c r="T866" s="229"/>
      <c r="Y866" s="227" t="s">
        <v>3811</v>
      </c>
      <c r="Z866" s="227" t="s">
        <v>3812</v>
      </c>
      <c r="AA866" s="227" t="s">
        <v>3123</v>
      </c>
      <c r="AB866" s="227" t="s">
        <v>2630</v>
      </c>
    </row>
    <row r="867" spans="1:28" x14ac:dyDescent="0.3">
      <c r="A867" s="227">
        <v>212660</v>
      </c>
      <c r="B867" s="227" t="s">
        <v>1556</v>
      </c>
      <c r="C867" s="227" t="s">
        <v>801</v>
      </c>
      <c r="D867" s="227" t="s">
        <v>2245</v>
      </c>
      <c r="E867" s="227" t="s">
        <v>382</v>
      </c>
      <c r="F867" s="228">
        <v>35892</v>
      </c>
      <c r="G867" s="227" t="s">
        <v>757</v>
      </c>
      <c r="H867" s="227" t="s">
        <v>383</v>
      </c>
      <c r="I867" s="227" t="s">
        <v>61</v>
      </c>
      <c r="J867" s="227" t="s">
        <v>384</v>
      </c>
      <c r="K867" s="227">
        <v>2016</v>
      </c>
      <c r="L867" s="227" t="s">
        <v>360</v>
      </c>
      <c r="T867" s="229"/>
      <c r="Y867" s="227" t="s">
        <v>3474</v>
      </c>
      <c r="Z867" s="227" t="s">
        <v>2633</v>
      </c>
      <c r="AA867" s="227" t="s">
        <v>3475</v>
      </c>
      <c r="AB867" s="227" t="s">
        <v>2671</v>
      </c>
    </row>
    <row r="868" spans="1:28" x14ac:dyDescent="0.3">
      <c r="A868" s="227">
        <v>212207</v>
      </c>
      <c r="B868" s="227" t="s">
        <v>1088</v>
      </c>
      <c r="C868" s="227" t="s">
        <v>667</v>
      </c>
      <c r="D868" s="227" t="s">
        <v>352</v>
      </c>
      <c r="E868" s="227" t="s">
        <v>381</v>
      </c>
      <c r="F868" s="228">
        <v>35899</v>
      </c>
      <c r="G868" s="227" t="s">
        <v>360</v>
      </c>
      <c r="H868" s="227" t="s">
        <v>388</v>
      </c>
      <c r="I868" s="227" t="s">
        <v>61</v>
      </c>
      <c r="Q868" s="227">
        <v>2000</v>
      </c>
      <c r="T868" s="229"/>
      <c r="U868" s="227" t="s">
        <v>633</v>
      </c>
      <c r="V868" s="227" t="s">
        <v>633</v>
      </c>
      <c r="W868" s="227" t="s">
        <v>2610</v>
      </c>
    </row>
    <row r="869" spans="1:28" x14ac:dyDescent="0.3">
      <c r="A869" s="227">
        <v>214960</v>
      </c>
      <c r="B869" s="227" t="s">
        <v>988</v>
      </c>
      <c r="C869" s="227" t="s">
        <v>474</v>
      </c>
      <c r="D869" s="227" t="s">
        <v>989</v>
      </c>
      <c r="E869" s="227" t="s">
        <v>381</v>
      </c>
      <c r="F869" s="228">
        <v>35906</v>
      </c>
      <c r="G869" s="227" t="s">
        <v>372</v>
      </c>
      <c r="H869" s="227" t="s">
        <v>383</v>
      </c>
      <c r="I869" s="227" t="s">
        <v>61</v>
      </c>
      <c r="J869" s="227" t="s">
        <v>361</v>
      </c>
      <c r="K869" s="227">
        <v>2016</v>
      </c>
      <c r="L869" s="227" t="s">
        <v>372</v>
      </c>
      <c r="T869" s="229"/>
      <c r="Y869" s="227" t="s">
        <v>4101</v>
      </c>
      <c r="Z869" s="227" t="s">
        <v>4102</v>
      </c>
      <c r="AA869" s="227" t="s">
        <v>4103</v>
      </c>
      <c r="AB869" s="227" t="s">
        <v>3059</v>
      </c>
    </row>
    <row r="870" spans="1:28" x14ac:dyDescent="0.3">
      <c r="A870" s="227">
        <v>213142</v>
      </c>
      <c r="B870" s="227" t="s">
        <v>985</v>
      </c>
      <c r="C870" s="227" t="s">
        <v>68</v>
      </c>
      <c r="D870" s="227" t="s">
        <v>2315</v>
      </c>
      <c r="E870" s="227" t="s">
        <v>381</v>
      </c>
      <c r="F870" s="228">
        <v>35907</v>
      </c>
      <c r="G870" s="227" t="s">
        <v>757</v>
      </c>
      <c r="H870" s="227" t="s">
        <v>383</v>
      </c>
      <c r="I870" s="227" t="s">
        <v>61</v>
      </c>
      <c r="T870" s="229"/>
    </row>
    <row r="871" spans="1:28" x14ac:dyDescent="0.3">
      <c r="A871" s="227">
        <v>212845</v>
      </c>
      <c r="B871" s="227" t="s">
        <v>1564</v>
      </c>
      <c r="C871" s="227" t="s">
        <v>2161</v>
      </c>
      <c r="D871" s="227" t="s">
        <v>2269</v>
      </c>
      <c r="E871" s="227" t="s">
        <v>381</v>
      </c>
      <c r="F871" s="228">
        <v>35914</v>
      </c>
      <c r="G871" s="227" t="s">
        <v>757</v>
      </c>
      <c r="H871" s="227" t="s">
        <v>383</v>
      </c>
      <c r="I871" s="227" t="s">
        <v>61</v>
      </c>
      <c r="J871" s="227" t="s">
        <v>384</v>
      </c>
      <c r="K871" s="227">
        <v>2016</v>
      </c>
      <c r="L871" s="227" t="s">
        <v>360</v>
      </c>
      <c r="T871" s="229"/>
      <c r="Y871" s="227" t="s">
        <v>3539</v>
      </c>
      <c r="Z871" s="227" t="s">
        <v>3036</v>
      </c>
      <c r="AA871" s="227" t="s">
        <v>3540</v>
      </c>
      <c r="AB871" s="227" t="s">
        <v>2704</v>
      </c>
    </row>
    <row r="872" spans="1:28" x14ac:dyDescent="0.3">
      <c r="A872" s="227">
        <v>215485</v>
      </c>
      <c r="B872" s="227" t="s">
        <v>2600</v>
      </c>
      <c r="C872" s="227" t="s">
        <v>68</v>
      </c>
      <c r="D872" s="227" t="s">
        <v>2601</v>
      </c>
      <c r="E872" s="227" t="s">
        <v>382</v>
      </c>
      <c r="F872" s="228">
        <v>35927</v>
      </c>
      <c r="G872" s="227" t="s">
        <v>360</v>
      </c>
      <c r="H872" s="227" t="s">
        <v>383</v>
      </c>
      <c r="I872" s="227" t="s">
        <v>61</v>
      </c>
      <c r="J872" s="227" t="s">
        <v>384</v>
      </c>
      <c r="K872" s="227">
        <v>2015</v>
      </c>
      <c r="L872" s="227" t="s">
        <v>360</v>
      </c>
      <c r="T872" s="229"/>
      <c r="Y872" s="227" t="s">
        <v>4223</v>
      </c>
      <c r="Z872" s="227" t="s">
        <v>2884</v>
      </c>
      <c r="AA872" s="227" t="s">
        <v>3819</v>
      </c>
      <c r="AB872" s="227" t="s">
        <v>2622</v>
      </c>
    </row>
    <row r="873" spans="1:28" x14ac:dyDescent="0.3">
      <c r="A873" s="227">
        <v>212196</v>
      </c>
      <c r="B873" s="227" t="s">
        <v>2177</v>
      </c>
      <c r="C873" s="227" t="s">
        <v>106</v>
      </c>
      <c r="D873" s="227" t="s">
        <v>2178</v>
      </c>
      <c r="E873" s="227" t="s">
        <v>382</v>
      </c>
      <c r="F873" s="228">
        <v>35930</v>
      </c>
      <c r="G873" s="227" t="s">
        <v>757</v>
      </c>
      <c r="H873" s="227" t="s">
        <v>383</v>
      </c>
      <c r="I873" s="227" t="s">
        <v>61</v>
      </c>
      <c r="J873" s="227" t="s">
        <v>384</v>
      </c>
      <c r="K873" s="227">
        <v>2016</v>
      </c>
      <c r="L873" s="227" t="s">
        <v>360</v>
      </c>
      <c r="T873" s="229"/>
      <c r="Y873" s="227" t="s">
        <v>3346</v>
      </c>
      <c r="Z873" s="227" t="s">
        <v>2628</v>
      </c>
      <c r="AA873" s="227" t="s">
        <v>3347</v>
      </c>
      <c r="AB873" s="227" t="s">
        <v>2630</v>
      </c>
    </row>
    <row r="874" spans="1:28" x14ac:dyDescent="0.3">
      <c r="A874" s="227">
        <v>212283</v>
      </c>
      <c r="B874" s="227" t="s">
        <v>1728</v>
      </c>
      <c r="C874" s="227" t="s">
        <v>121</v>
      </c>
      <c r="D874" s="227" t="s">
        <v>2185</v>
      </c>
      <c r="E874" s="227" t="s">
        <v>381</v>
      </c>
      <c r="F874" s="228">
        <v>35933</v>
      </c>
      <c r="G874" s="227" t="s">
        <v>757</v>
      </c>
      <c r="H874" s="227" t="s">
        <v>383</v>
      </c>
      <c r="I874" s="227" t="s">
        <v>61</v>
      </c>
      <c r="J874" s="227" t="s">
        <v>361</v>
      </c>
      <c r="K874" s="227">
        <v>2016</v>
      </c>
      <c r="L874" s="227" t="s">
        <v>360</v>
      </c>
      <c r="T874" s="229"/>
      <c r="Y874" s="227" t="s">
        <v>3362</v>
      </c>
      <c r="Z874" s="227" t="s">
        <v>3363</v>
      </c>
      <c r="AA874" s="227" t="s">
        <v>3364</v>
      </c>
      <c r="AB874" s="227" t="s">
        <v>2630</v>
      </c>
    </row>
    <row r="875" spans="1:28" x14ac:dyDescent="0.3">
      <c r="A875" s="227">
        <v>214620</v>
      </c>
      <c r="B875" s="227" t="s">
        <v>1019</v>
      </c>
      <c r="C875" s="227" t="s">
        <v>138</v>
      </c>
      <c r="D875" s="227" t="s">
        <v>2499</v>
      </c>
      <c r="E875" s="227" t="s">
        <v>381</v>
      </c>
      <c r="F875" s="228">
        <v>35936</v>
      </c>
      <c r="G875" s="227" t="s">
        <v>757</v>
      </c>
      <c r="H875" s="227" t="s">
        <v>383</v>
      </c>
      <c r="I875" s="227" t="s">
        <v>61</v>
      </c>
      <c r="J875" s="227" t="s">
        <v>361</v>
      </c>
      <c r="K875" s="227">
        <v>2016</v>
      </c>
      <c r="L875" s="227" t="s">
        <v>362</v>
      </c>
      <c r="T875" s="229"/>
      <c r="Y875" s="227" t="s">
        <v>4011</v>
      </c>
      <c r="Z875" s="227" t="s">
        <v>4012</v>
      </c>
      <c r="AA875" s="227" t="s">
        <v>3208</v>
      </c>
      <c r="AB875" s="227" t="s">
        <v>2630</v>
      </c>
    </row>
    <row r="876" spans="1:28" x14ac:dyDescent="0.3">
      <c r="A876" s="227">
        <v>213984</v>
      </c>
      <c r="B876" s="227" t="s">
        <v>1720</v>
      </c>
      <c r="C876" s="227" t="s">
        <v>1721</v>
      </c>
      <c r="D876" s="227" t="s">
        <v>2424</v>
      </c>
      <c r="E876" s="227" t="s">
        <v>382</v>
      </c>
      <c r="F876" s="228">
        <v>35961</v>
      </c>
      <c r="G876" s="227" t="s">
        <v>757</v>
      </c>
      <c r="H876" s="227" t="s">
        <v>383</v>
      </c>
      <c r="I876" s="227" t="s">
        <v>61</v>
      </c>
      <c r="J876" s="227" t="s">
        <v>361</v>
      </c>
      <c r="K876" s="227">
        <v>2016</v>
      </c>
      <c r="L876" s="227" t="s">
        <v>360</v>
      </c>
      <c r="T876" s="229"/>
      <c r="Y876" s="227" t="s">
        <v>3859</v>
      </c>
      <c r="Z876" s="227" t="s">
        <v>3860</v>
      </c>
      <c r="AA876" s="227" t="s">
        <v>3861</v>
      </c>
      <c r="AB876" s="227" t="s">
        <v>2630</v>
      </c>
    </row>
    <row r="877" spans="1:28" x14ac:dyDescent="0.3">
      <c r="A877" s="227">
        <v>212166</v>
      </c>
      <c r="B877" s="227" t="s">
        <v>2172</v>
      </c>
      <c r="C877" s="227" t="s">
        <v>88</v>
      </c>
      <c r="D877" s="227" t="s">
        <v>2173</v>
      </c>
      <c r="E877" s="227" t="s">
        <v>382</v>
      </c>
      <c r="F877" s="228">
        <v>35968</v>
      </c>
      <c r="G877" s="227" t="s">
        <v>757</v>
      </c>
      <c r="H877" s="227" t="s">
        <v>383</v>
      </c>
      <c r="I877" s="227" t="s">
        <v>61</v>
      </c>
      <c r="J877" s="227" t="s">
        <v>384</v>
      </c>
      <c r="K877" s="227">
        <v>2016</v>
      </c>
      <c r="L877" s="227" t="s">
        <v>360</v>
      </c>
      <c r="T877" s="229"/>
      <c r="Y877" s="227" t="s">
        <v>3333</v>
      </c>
      <c r="Z877" s="227" t="s">
        <v>3022</v>
      </c>
      <c r="AA877" s="227" t="s">
        <v>3334</v>
      </c>
      <c r="AB877" s="227" t="s">
        <v>2704</v>
      </c>
    </row>
    <row r="878" spans="1:28" x14ac:dyDescent="0.3">
      <c r="A878" s="227">
        <v>215304</v>
      </c>
      <c r="B878" s="227" t="s">
        <v>2578</v>
      </c>
      <c r="C878" s="227" t="s">
        <v>2579</v>
      </c>
      <c r="D878" s="227" t="s">
        <v>2367</v>
      </c>
      <c r="E878" s="227" t="s">
        <v>382</v>
      </c>
      <c r="F878" s="228">
        <v>35971</v>
      </c>
      <c r="G878" s="227" t="s">
        <v>360</v>
      </c>
      <c r="H878" s="227" t="s">
        <v>383</v>
      </c>
      <c r="I878" s="227" t="s">
        <v>61</v>
      </c>
      <c r="J878" s="227" t="s">
        <v>384</v>
      </c>
      <c r="K878" s="227">
        <v>2016</v>
      </c>
      <c r="L878" s="227" t="s">
        <v>360</v>
      </c>
      <c r="T878" s="229"/>
      <c r="Y878" s="227" t="s">
        <v>4176</v>
      </c>
      <c r="Z878" s="227" t="s">
        <v>4177</v>
      </c>
      <c r="AA878" s="227" t="s">
        <v>3873</v>
      </c>
      <c r="AB878" s="227" t="s">
        <v>2630</v>
      </c>
    </row>
    <row r="879" spans="1:28" x14ac:dyDescent="0.3">
      <c r="A879" s="227">
        <v>212734</v>
      </c>
      <c r="B879" s="227" t="s">
        <v>1570</v>
      </c>
      <c r="C879" s="227" t="s">
        <v>755</v>
      </c>
      <c r="D879" s="227" t="s">
        <v>2253</v>
      </c>
      <c r="E879" s="227" t="s">
        <v>382</v>
      </c>
      <c r="F879" s="228">
        <v>35972</v>
      </c>
      <c r="G879" s="227" t="s">
        <v>757</v>
      </c>
      <c r="H879" s="227" t="s">
        <v>383</v>
      </c>
      <c r="I879" s="227" t="s">
        <v>61</v>
      </c>
      <c r="Q879" s="227">
        <v>2000</v>
      </c>
      <c r="T879" s="229"/>
      <c r="W879" s="227" t="s">
        <v>2610</v>
      </c>
    </row>
    <row r="880" spans="1:28" x14ac:dyDescent="0.3">
      <c r="A880" s="227">
        <v>212118</v>
      </c>
      <c r="B880" s="227" t="s">
        <v>1702</v>
      </c>
      <c r="C880" s="227" t="s">
        <v>68</v>
      </c>
      <c r="D880" s="227" t="s">
        <v>2164</v>
      </c>
      <c r="E880" s="227" t="s">
        <v>382</v>
      </c>
      <c r="F880" s="228">
        <v>35988</v>
      </c>
      <c r="G880" s="227" t="s">
        <v>757</v>
      </c>
      <c r="H880" s="227" t="s">
        <v>383</v>
      </c>
      <c r="I880" s="227" t="s">
        <v>61</v>
      </c>
      <c r="J880" s="227" t="s">
        <v>384</v>
      </c>
      <c r="K880" s="227">
        <v>2016</v>
      </c>
      <c r="L880" s="227" t="s">
        <v>360</v>
      </c>
      <c r="T880" s="229"/>
      <c r="Y880" s="227" t="s">
        <v>3319</v>
      </c>
      <c r="Z880" s="227" t="s">
        <v>3320</v>
      </c>
      <c r="AA880" s="227" t="s">
        <v>2782</v>
      </c>
      <c r="AB880" s="227" t="s">
        <v>2630</v>
      </c>
    </row>
    <row r="881" spans="1:28" x14ac:dyDescent="0.3">
      <c r="A881" s="227">
        <v>212853</v>
      </c>
      <c r="B881" s="227" t="s">
        <v>724</v>
      </c>
      <c r="C881" s="227" t="s">
        <v>859</v>
      </c>
      <c r="D881" s="227" t="s">
        <v>2271</v>
      </c>
      <c r="E881" s="227" t="s">
        <v>381</v>
      </c>
      <c r="F881" s="228">
        <v>35990</v>
      </c>
      <c r="G881" s="227" t="s">
        <v>777</v>
      </c>
      <c r="H881" s="227" t="s">
        <v>388</v>
      </c>
      <c r="I881" s="227" t="s">
        <v>61</v>
      </c>
      <c r="J881" s="227" t="s">
        <v>384</v>
      </c>
      <c r="K881" s="227">
        <v>2016</v>
      </c>
      <c r="L881" s="227" t="s">
        <v>362</v>
      </c>
      <c r="T881" s="229"/>
      <c r="Y881" s="227" t="s">
        <v>3541</v>
      </c>
      <c r="Z881" s="227" t="s">
        <v>3542</v>
      </c>
      <c r="AA881" s="227" t="s">
        <v>2914</v>
      </c>
      <c r="AB881" s="227" t="s">
        <v>2630</v>
      </c>
    </row>
    <row r="882" spans="1:28" x14ac:dyDescent="0.3">
      <c r="A882" s="227">
        <v>212360</v>
      </c>
      <c r="B882" s="227" t="s">
        <v>2197</v>
      </c>
      <c r="C882" s="227" t="s">
        <v>165</v>
      </c>
      <c r="D882" s="227" t="s">
        <v>986</v>
      </c>
      <c r="E882" s="227" t="s">
        <v>382</v>
      </c>
      <c r="F882" s="228">
        <v>35991</v>
      </c>
      <c r="G882" s="227" t="s">
        <v>2198</v>
      </c>
      <c r="H882" s="227" t="s">
        <v>383</v>
      </c>
      <c r="I882" s="227" t="s">
        <v>61</v>
      </c>
      <c r="J882" s="227" t="s">
        <v>384</v>
      </c>
      <c r="K882" s="227">
        <v>2016</v>
      </c>
      <c r="L882" s="227" t="s">
        <v>368</v>
      </c>
      <c r="T882" s="229"/>
      <c r="Y882" s="227" t="s">
        <v>3380</v>
      </c>
      <c r="Z882" s="227" t="s">
        <v>3381</v>
      </c>
      <c r="AA882" s="227" t="s">
        <v>3382</v>
      </c>
      <c r="AB882" s="227" t="s">
        <v>3383</v>
      </c>
    </row>
    <row r="883" spans="1:28" x14ac:dyDescent="0.3">
      <c r="A883" s="227">
        <v>213533</v>
      </c>
      <c r="B883" s="227" t="s">
        <v>993</v>
      </c>
      <c r="C883" s="227" t="s">
        <v>117</v>
      </c>
      <c r="D883" s="227" t="s">
        <v>2375</v>
      </c>
      <c r="E883" s="227" t="s">
        <v>382</v>
      </c>
      <c r="F883" s="228">
        <v>35992</v>
      </c>
      <c r="G883" s="227" t="s">
        <v>757</v>
      </c>
      <c r="H883" s="227" t="s">
        <v>383</v>
      </c>
      <c r="I883" s="227" t="s">
        <v>61</v>
      </c>
      <c r="J883" s="227" t="s">
        <v>384</v>
      </c>
      <c r="K883" s="227">
        <v>2017</v>
      </c>
      <c r="L883" s="227" t="s">
        <v>360</v>
      </c>
      <c r="T883" s="229"/>
      <c r="Y883" s="227" t="s">
        <v>3758</v>
      </c>
      <c r="Z883" s="227" t="s">
        <v>2996</v>
      </c>
      <c r="AA883" s="227" t="s">
        <v>3759</v>
      </c>
      <c r="AB883" s="227" t="s">
        <v>2704</v>
      </c>
    </row>
    <row r="884" spans="1:28" x14ac:dyDescent="0.3">
      <c r="A884" s="227">
        <v>212896</v>
      </c>
      <c r="B884" s="227" t="s">
        <v>1752</v>
      </c>
      <c r="C884" s="227" t="s">
        <v>462</v>
      </c>
      <c r="D884" s="227" t="s">
        <v>2278</v>
      </c>
      <c r="E884" s="227" t="s">
        <v>381</v>
      </c>
      <c r="F884" s="228">
        <v>35996</v>
      </c>
      <c r="G884" s="227" t="s">
        <v>757</v>
      </c>
      <c r="H884" s="227" t="s">
        <v>383</v>
      </c>
      <c r="I884" s="227" t="s">
        <v>61</v>
      </c>
      <c r="J884" s="227" t="s">
        <v>361</v>
      </c>
      <c r="K884" s="227">
        <v>2016</v>
      </c>
      <c r="L884" s="227" t="s">
        <v>372</v>
      </c>
      <c r="T884" s="229"/>
      <c r="Y884" s="227" t="s">
        <v>3560</v>
      </c>
      <c r="Z884" s="227" t="s">
        <v>3561</v>
      </c>
      <c r="AA884" s="227" t="s">
        <v>3218</v>
      </c>
      <c r="AB884" s="227" t="s">
        <v>2630</v>
      </c>
    </row>
    <row r="885" spans="1:28" x14ac:dyDescent="0.3">
      <c r="A885" s="227">
        <v>213411</v>
      </c>
      <c r="B885" s="227" t="s">
        <v>987</v>
      </c>
      <c r="C885" s="227" t="s">
        <v>142</v>
      </c>
      <c r="D885" s="227" t="s">
        <v>2364</v>
      </c>
      <c r="E885" s="227" t="s">
        <v>381</v>
      </c>
      <c r="F885" s="228">
        <v>36006</v>
      </c>
      <c r="G885" s="227" t="s">
        <v>757</v>
      </c>
      <c r="H885" s="227" t="s">
        <v>383</v>
      </c>
      <c r="I885" s="227" t="s">
        <v>61</v>
      </c>
      <c r="J885" s="227" t="s">
        <v>361</v>
      </c>
      <c r="K885" s="227">
        <v>2016</v>
      </c>
      <c r="L885" s="227" t="s">
        <v>372</v>
      </c>
      <c r="T885" s="229"/>
      <c r="Y885" s="227" t="s">
        <v>3725</v>
      </c>
      <c r="Z885" s="227" t="s">
        <v>3726</v>
      </c>
      <c r="AA885" s="227" t="s">
        <v>3727</v>
      </c>
      <c r="AB885" s="227" t="s">
        <v>3063</v>
      </c>
    </row>
    <row r="886" spans="1:28" x14ac:dyDescent="0.3">
      <c r="A886" s="227">
        <v>212501</v>
      </c>
      <c r="B886" s="227" t="s">
        <v>1716</v>
      </c>
      <c r="C886" s="227" t="s">
        <v>171</v>
      </c>
      <c r="D886" s="227" t="s">
        <v>2221</v>
      </c>
      <c r="E886" s="227" t="s">
        <v>382</v>
      </c>
      <c r="F886" s="228">
        <v>36007</v>
      </c>
      <c r="G886" s="227" t="s">
        <v>788</v>
      </c>
      <c r="H886" s="227" t="s">
        <v>383</v>
      </c>
      <c r="I886" s="227" t="s">
        <v>61</v>
      </c>
      <c r="T886" s="229"/>
    </row>
    <row r="887" spans="1:28" x14ac:dyDescent="0.3">
      <c r="A887" s="227">
        <v>213280</v>
      </c>
      <c r="B887" s="227" t="s">
        <v>1588</v>
      </c>
      <c r="C887" s="227" t="s">
        <v>475</v>
      </c>
      <c r="D887" s="227" t="s">
        <v>2339</v>
      </c>
      <c r="E887" s="227" t="s">
        <v>382</v>
      </c>
      <c r="F887" s="228">
        <v>36008</v>
      </c>
      <c r="G887" s="227" t="s">
        <v>2340</v>
      </c>
      <c r="H887" s="227" t="s">
        <v>383</v>
      </c>
      <c r="I887" s="227" t="s">
        <v>61</v>
      </c>
      <c r="J887" s="227" t="s">
        <v>384</v>
      </c>
      <c r="K887" s="227">
        <v>2017</v>
      </c>
      <c r="L887" s="227" t="s">
        <v>375</v>
      </c>
      <c r="T887" s="229"/>
      <c r="Y887" s="227" t="s">
        <v>3687</v>
      </c>
      <c r="Z887" s="227" t="s">
        <v>3688</v>
      </c>
      <c r="AA887" s="227" t="s">
        <v>3689</v>
      </c>
      <c r="AB887" s="227" t="s">
        <v>2776</v>
      </c>
    </row>
    <row r="888" spans="1:28" x14ac:dyDescent="0.3">
      <c r="A888" s="227">
        <v>212788</v>
      </c>
      <c r="B888" s="227" t="s">
        <v>1031</v>
      </c>
      <c r="C888" s="227" t="s">
        <v>115</v>
      </c>
      <c r="D888" s="227" t="s">
        <v>1032</v>
      </c>
      <c r="E888" s="227" t="s">
        <v>381</v>
      </c>
      <c r="F888" s="228">
        <v>36013</v>
      </c>
      <c r="G888" s="227" t="s">
        <v>539</v>
      </c>
      <c r="H888" s="227" t="s">
        <v>383</v>
      </c>
      <c r="I888" s="227" t="s">
        <v>61</v>
      </c>
      <c r="J888" s="227" t="s">
        <v>361</v>
      </c>
      <c r="K888" s="227">
        <v>2015</v>
      </c>
      <c r="L888" s="227" t="s">
        <v>360</v>
      </c>
      <c r="T888" s="229"/>
      <c r="Y888" s="227" t="s">
        <v>3519</v>
      </c>
      <c r="Z888" s="227" t="s">
        <v>3520</v>
      </c>
      <c r="AA888" s="227" t="s">
        <v>3521</v>
      </c>
      <c r="AB888" s="227" t="s">
        <v>3522</v>
      </c>
    </row>
    <row r="889" spans="1:28" x14ac:dyDescent="0.3">
      <c r="A889" s="227">
        <v>214397</v>
      </c>
      <c r="B889" s="227" t="s">
        <v>2464</v>
      </c>
      <c r="C889" s="227" t="s">
        <v>147</v>
      </c>
      <c r="D889" s="227" t="s">
        <v>2465</v>
      </c>
      <c r="E889" s="227" t="s">
        <v>382</v>
      </c>
      <c r="F889" s="228">
        <v>36014</v>
      </c>
      <c r="G889" s="227" t="s">
        <v>360</v>
      </c>
      <c r="H889" s="227" t="s">
        <v>383</v>
      </c>
      <c r="I889" s="227" t="s">
        <v>61</v>
      </c>
      <c r="Q889" s="227">
        <v>2000</v>
      </c>
      <c r="T889" s="229"/>
      <c r="W889" s="227" t="s">
        <v>2610</v>
      </c>
    </row>
    <row r="890" spans="1:28" x14ac:dyDescent="0.3">
      <c r="A890" s="227">
        <v>213558</v>
      </c>
      <c r="B890" s="227" t="s">
        <v>1592</v>
      </c>
      <c r="C890" s="227" t="s">
        <v>115</v>
      </c>
      <c r="D890" s="227" t="s">
        <v>2379</v>
      </c>
      <c r="E890" s="227" t="s">
        <v>382</v>
      </c>
      <c r="F890" s="228">
        <v>36021</v>
      </c>
      <c r="G890" s="227" t="s">
        <v>757</v>
      </c>
      <c r="H890" s="227" t="s">
        <v>388</v>
      </c>
      <c r="I890" s="227" t="s">
        <v>61</v>
      </c>
      <c r="J890" s="227" t="s">
        <v>361</v>
      </c>
      <c r="K890" s="227">
        <v>2015</v>
      </c>
      <c r="L890" s="227" t="s">
        <v>360</v>
      </c>
      <c r="T890" s="229"/>
      <c r="Y890" s="227" t="s">
        <v>3764</v>
      </c>
      <c r="Z890" s="227" t="s">
        <v>2972</v>
      </c>
      <c r="AA890" s="227" t="s">
        <v>3765</v>
      </c>
      <c r="AB890" s="227" t="s">
        <v>2630</v>
      </c>
    </row>
    <row r="891" spans="1:28" x14ac:dyDescent="0.3">
      <c r="A891" s="227">
        <v>212751</v>
      </c>
      <c r="B891" s="227" t="s">
        <v>1571</v>
      </c>
      <c r="C891" s="227" t="s">
        <v>68</v>
      </c>
      <c r="D891" s="227" t="s">
        <v>2256</v>
      </c>
      <c r="E891" s="227" t="s">
        <v>382</v>
      </c>
      <c r="F891" s="228">
        <v>36023</v>
      </c>
      <c r="G891" s="227" t="s">
        <v>792</v>
      </c>
      <c r="H891" s="227" t="s">
        <v>383</v>
      </c>
      <c r="I891" s="227" t="s">
        <v>61</v>
      </c>
      <c r="J891" s="227" t="s">
        <v>384</v>
      </c>
      <c r="K891" s="227">
        <v>2016</v>
      </c>
      <c r="L891" s="227" t="s">
        <v>372</v>
      </c>
      <c r="T891" s="229"/>
      <c r="Y891" s="227" t="s">
        <v>3501</v>
      </c>
      <c r="Z891" s="227" t="s">
        <v>2677</v>
      </c>
      <c r="AA891" s="227" t="s">
        <v>3004</v>
      </c>
      <c r="AB891" s="227" t="s">
        <v>2646</v>
      </c>
    </row>
    <row r="892" spans="1:28" x14ac:dyDescent="0.3">
      <c r="A892" s="227">
        <v>212541</v>
      </c>
      <c r="B892" s="227" t="s">
        <v>1560</v>
      </c>
      <c r="C892" s="227" t="s">
        <v>873</v>
      </c>
      <c r="D892" s="227" t="s">
        <v>803</v>
      </c>
      <c r="E892" s="227" t="s">
        <v>381</v>
      </c>
      <c r="F892" s="228">
        <v>36025</v>
      </c>
      <c r="G892" s="227" t="s">
        <v>757</v>
      </c>
      <c r="H892" s="227" t="s">
        <v>383</v>
      </c>
      <c r="I892" s="227" t="s">
        <v>61</v>
      </c>
      <c r="T892" s="229"/>
    </row>
    <row r="893" spans="1:28" x14ac:dyDescent="0.3">
      <c r="A893" s="227">
        <v>214284</v>
      </c>
      <c r="B893" s="227" t="s">
        <v>1647</v>
      </c>
      <c r="C893" s="227" t="s">
        <v>479</v>
      </c>
      <c r="D893" s="227" t="s">
        <v>2450</v>
      </c>
      <c r="E893" s="227" t="s">
        <v>381</v>
      </c>
      <c r="F893" s="228">
        <v>36025</v>
      </c>
      <c r="G893" s="227" t="s">
        <v>777</v>
      </c>
      <c r="H893" s="227" t="s">
        <v>383</v>
      </c>
      <c r="I893" s="227" t="s">
        <v>61</v>
      </c>
      <c r="T893" s="229"/>
    </row>
    <row r="894" spans="1:28" x14ac:dyDescent="0.3">
      <c r="A894" s="227">
        <v>212802</v>
      </c>
      <c r="B894" s="227" t="s">
        <v>1593</v>
      </c>
      <c r="C894" s="227" t="s">
        <v>166</v>
      </c>
      <c r="D894" s="227" t="s">
        <v>2261</v>
      </c>
      <c r="E894" s="227" t="s">
        <v>381</v>
      </c>
      <c r="F894" s="228">
        <v>36039</v>
      </c>
      <c r="G894" s="227" t="s">
        <v>757</v>
      </c>
      <c r="H894" s="227" t="s">
        <v>383</v>
      </c>
      <c r="I894" s="227" t="s">
        <v>61</v>
      </c>
      <c r="J894" s="227" t="s">
        <v>361</v>
      </c>
      <c r="K894" s="227">
        <v>2016</v>
      </c>
      <c r="L894" s="227" t="s">
        <v>360</v>
      </c>
      <c r="T894" s="229"/>
      <c r="Y894" s="227" t="s">
        <v>3525</v>
      </c>
      <c r="Z894" s="227" t="s">
        <v>3526</v>
      </c>
      <c r="AA894" s="227" t="s">
        <v>3527</v>
      </c>
      <c r="AB894" s="227" t="s">
        <v>3129</v>
      </c>
    </row>
    <row r="895" spans="1:28" x14ac:dyDescent="0.3">
      <c r="A895" s="227">
        <v>212833</v>
      </c>
      <c r="B895" s="227" t="s">
        <v>1612</v>
      </c>
      <c r="C895" s="227" t="s">
        <v>170</v>
      </c>
      <c r="D895" s="227" t="s">
        <v>826</v>
      </c>
      <c r="E895" s="227" t="s">
        <v>381</v>
      </c>
      <c r="F895" s="228">
        <v>36051</v>
      </c>
      <c r="G895" s="227" t="s">
        <v>757</v>
      </c>
      <c r="H895" s="227" t="s">
        <v>383</v>
      </c>
      <c r="I895" s="227" t="s">
        <v>61</v>
      </c>
      <c r="J895" s="227" t="s">
        <v>384</v>
      </c>
      <c r="K895" s="227">
        <v>2016</v>
      </c>
      <c r="L895" s="227" t="s">
        <v>360</v>
      </c>
      <c r="T895" s="229"/>
      <c r="Y895" s="227" t="s">
        <v>3536</v>
      </c>
      <c r="Z895" s="227" t="s">
        <v>2707</v>
      </c>
      <c r="AA895" s="227" t="s">
        <v>3537</v>
      </c>
      <c r="AB895" s="227" t="s">
        <v>2622</v>
      </c>
    </row>
    <row r="896" spans="1:28" x14ac:dyDescent="0.3">
      <c r="A896" s="227">
        <v>214828</v>
      </c>
      <c r="B896" s="227" t="s">
        <v>2526</v>
      </c>
      <c r="C896" s="227" t="s">
        <v>1065</v>
      </c>
      <c r="D896" s="227" t="s">
        <v>2527</v>
      </c>
      <c r="E896" s="227" t="s">
        <v>381</v>
      </c>
      <c r="F896" s="228">
        <v>36062</v>
      </c>
      <c r="G896" s="227" t="s">
        <v>780</v>
      </c>
      <c r="H896" s="227" t="s">
        <v>383</v>
      </c>
      <c r="I896" s="227" t="s">
        <v>61</v>
      </c>
      <c r="J896" s="227" t="s">
        <v>361</v>
      </c>
      <c r="K896" s="227">
        <v>2016</v>
      </c>
      <c r="L896" s="227" t="s">
        <v>360</v>
      </c>
      <c r="T896" s="229"/>
      <c r="Y896" s="227" t="s">
        <v>4070</v>
      </c>
      <c r="Z896" s="227" t="s">
        <v>4071</v>
      </c>
      <c r="AA896" s="227" t="s">
        <v>3008</v>
      </c>
      <c r="AB896" s="227" t="s">
        <v>2949</v>
      </c>
    </row>
    <row r="897" spans="1:28" x14ac:dyDescent="0.3">
      <c r="A897" s="227">
        <v>215395</v>
      </c>
      <c r="B897" s="227" t="s">
        <v>1060</v>
      </c>
      <c r="C897" s="227" t="s">
        <v>65</v>
      </c>
      <c r="D897" s="227" t="s">
        <v>2592</v>
      </c>
      <c r="E897" s="227" t="s">
        <v>382</v>
      </c>
      <c r="F897" s="228">
        <v>36161</v>
      </c>
      <c r="G897" s="227" t="s">
        <v>757</v>
      </c>
      <c r="H897" s="227" t="s">
        <v>383</v>
      </c>
      <c r="I897" s="227" t="s">
        <v>61</v>
      </c>
      <c r="J897" s="227" t="s">
        <v>384</v>
      </c>
      <c r="K897" s="227">
        <v>2016</v>
      </c>
      <c r="L897" s="227" t="s">
        <v>362</v>
      </c>
      <c r="T897" s="229"/>
      <c r="Y897" s="227" t="s">
        <v>4202</v>
      </c>
      <c r="Z897" s="227" t="s">
        <v>2647</v>
      </c>
      <c r="AA897" s="227" t="s">
        <v>2700</v>
      </c>
      <c r="AB897" s="227" t="s">
        <v>2622</v>
      </c>
    </row>
    <row r="898" spans="1:28" x14ac:dyDescent="0.3">
      <c r="A898" s="227">
        <v>212421</v>
      </c>
      <c r="B898" s="227" t="s">
        <v>1012</v>
      </c>
      <c r="C898" s="227" t="s">
        <v>141</v>
      </c>
      <c r="D898" s="227" t="s">
        <v>2205</v>
      </c>
      <c r="E898" s="227" t="s">
        <v>382</v>
      </c>
      <c r="F898" s="228">
        <v>36161</v>
      </c>
      <c r="G898" s="227" t="s">
        <v>757</v>
      </c>
      <c r="H898" s="227" t="s">
        <v>383</v>
      </c>
      <c r="I898" s="227" t="s">
        <v>61</v>
      </c>
      <c r="J898" s="227" t="s">
        <v>384</v>
      </c>
      <c r="K898" s="227">
        <v>2016</v>
      </c>
      <c r="L898" s="227" t="s">
        <v>360</v>
      </c>
      <c r="T898" s="229"/>
      <c r="Y898" s="227" t="s">
        <v>3398</v>
      </c>
      <c r="Z898" s="227" t="s">
        <v>2924</v>
      </c>
      <c r="AA898" s="227" t="s">
        <v>3399</v>
      </c>
      <c r="AB898" s="227" t="s">
        <v>2630</v>
      </c>
    </row>
    <row r="899" spans="1:28" x14ac:dyDescent="0.3">
      <c r="A899" s="227">
        <v>214075</v>
      </c>
      <c r="B899" s="227" t="s">
        <v>1597</v>
      </c>
      <c r="C899" s="227" t="s">
        <v>83</v>
      </c>
      <c r="D899" s="227" t="s">
        <v>834</v>
      </c>
      <c r="E899" s="227" t="s">
        <v>382</v>
      </c>
      <c r="F899" s="228">
        <v>36161</v>
      </c>
      <c r="G899" s="227" t="s">
        <v>757</v>
      </c>
      <c r="H899" s="227" t="s">
        <v>383</v>
      </c>
      <c r="I899" s="227" t="s">
        <v>61</v>
      </c>
      <c r="J899" s="227" t="s">
        <v>361</v>
      </c>
      <c r="K899" s="227">
        <v>2017</v>
      </c>
      <c r="L899" s="227" t="s">
        <v>360</v>
      </c>
      <c r="T899" s="229"/>
      <c r="Y899" s="227" t="s">
        <v>3904</v>
      </c>
      <c r="Z899" s="227" t="s">
        <v>3905</v>
      </c>
      <c r="AA899" s="227" t="s">
        <v>3906</v>
      </c>
      <c r="AB899" s="227" t="s">
        <v>2765</v>
      </c>
    </row>
    <row r="900" spans="1:28" x14ac:dyDescent="0.3">
      <c r="A900" s="227">
        <v>213023</v>
      </c>
      <c r="B900" s="227" t="s">
        <v>1708</v>
      </c>
      <c r="C900" s="227" t="s">
        <v>666</v>
      </c>
      <c r="D900" s="227" t="s">
        <v>2295</v>
      </c>
      <c r="E900" s="227" t="s">
        <v>382</v>
      </c>
      <c r="F900" s="228">
        <v>36161</v>
      </c>
      <c r="G900" s="227" t="s">
        <v>2296</v>
      </c>
      <c r="H900" s="227" t="s">
        <v>383</v>
      </c>
      <c r="I900" s="227" t="s">
        <v>61</v>
      </c>
      <c r="J900" s="227" t="s">
        <v>384</v>
      </c>
      <c r="K900" s="227">
        <v>2017</v>
      </c>
      <c r="L900" s="227" t="s">
        <v>379</v>
      </c>
      <c r="T900" s="229"/>
      <c r="Y900" s="227" t="s">
        <v>3608</v>
      </c>
      <c r="Z900" s="227" t="s">
        <v>3609</v>
      </c>
      <c r="AA900" s="227" t="s">
        <v>2691</v>
      </c>
      <c r="AB900" s="227" t="s">
        <v>3610</v>
      </c>
    </row>
    <row r="901" spans="1:28" x14ac:dyDescent="0.3">
      <c r="A901" s="227">
        <v>215210</v>
      </c>
      <c r="B901" s="227" t="s">
        <v>1004</v>
      </c>
      <c r="C901" s="227" t="s">
        <v>100</v>
      </c>
      <c r="D901" s="227" t="s">
        <v>2563</v>
      </c>
      <c r="E901" s="227" t="s">
        <v>381</v>
      </c>
      <c r="F901" s="228">
        <v>36161</v>
      </c>
      <c r="G901" s="227" t="s">
        <v>777</v>
      </c>
      <c r="H901" s="227" t="s">
        <v>388</v>
      </c>
      <c r="I901" s="227" t="s">
        <v>61</v>
      </c>
      <c r="T901" s="229"/>
    </row>
    <row r="902" spans="1:28" x14ac:dyDescent="0.3">
      <c r="A902" s="227">
        <v>212928</v>
      </c>
      <c r="B902" s="227" t="s">
        <v>2280</v>
      </c>
      <c r="C902" s="227" t="s">
        <v>474</v>
      </c>
      <c r="D902" s="227" t="s">
        <v>1557</v>
      </c>
      <c r="E902" s="227" t="s">
        <v>382</v>
      </c>
      <c r="F902" s="228">
        <v>36161</v>
      </c>
      <c r="G902" s="227" t="s">
        <v>360</v>
      </c>
      <c r="H902" s="227" t="s">
        <v>383</v>
      </c>
      <c r="I902" s="227" t="s">
        <v>61</v>
      </c>
      <c r="J902" s="227" t="s">
        <v>384</v>
      </c>
      <c r="K902" s="227">
        <v>2016</v>
      </c>
      <c r="L902" s="227" t="s">
        <v>360</v>
      </c>
      <c r="T902" s="229"/>
      <c r="Y902" s="227" t="s">
        <v>3570</v>
      </c>
      <c r="Z902" s="227" t="s">
        <v>3571</v>
      </c>
      <c r="AA902" s="227" t="s">
        <v>3572</v>
      </c>
      <c r="AB902" s="227" t="s">
        <v>2630</v>
      </c>
    </row>
    <row r="903" spans="1:28" x14ac:dyDescent="0.3">
      <c r="A903" s="227">
        <v>214123</v>
      </c>
      <c r="B903" s="227" t="s">
        <v>996</v>
      </c>
      <c r="C903" s="227" t="s">
        <v>997</v>
      </c>
      <c r="D903" s="227" t="s">
        <v>2444</v>
      </c>
      <c r="E903" s="227" t="s">
        <v>382</v>
      </c>
      <c r="F903" s="228">
        <v>36172</v>
      </c>
      <c r="G903" s="227" t="s">
        <v>777</v>
      </c>
      <c r="H903" s="227" t="s">
        <v>388</v>
      </c>
      <c r="I903" s="227" t="s">
        <v>61</v>
      </c>
      <c r="J903" s="227" t="s">
        <v>384</v>
      </c>
      <c r="K903" s="227">
        <v>2017</v>
      </c>
      <c r="L903" s="227" t="s">
        <v>362</v>
      </c>
      <c r="T903" s="229"/>
      <c r="Y903" s="227" t="s">
        <v>3916</v>
      </c>
      <c r="Z903" s="227" t="s">
        <v>3917</v>
      </c>
      <c r="AA903" s="227" t="s">
        <v>3918</v>
      </c>
      <c r="AB903" s="227" t="s">
        <v>2765</v>
      </c>
    </row>
    <row r="904" spans="1:28" x14ac:dyDescent="0.3">
      <c r="A904" s="227">
        <v>213230</v>
      </c>
      <c r="B904" s="227" t="s">
        <v>1703</v>
      </c>
      <c r="C904" s="227" t="s">
        <v>2329</v>
      </c>
      <c r="D904" s="227" t="s">
        <v>1775</v>
      </c>
      <c r="E904" s="227" t="s">
        <v>382</v>
      </c>
      <c r="F904" s="228">
        <v>36175</v>
      </c>
      <c r="G904" s="227" t="s">
        <v>757</v>
      </c>
      <c r="H904" s="227" t="s">
        <v>383</v>
      </c>
      <c r="I904" s="227" t="s">
        <v>61</v>
      </c>
      <c r="J904" s="227" t="s">
        <v>361</v>
      </c>
      <c r="K904" s="227">
        <v>2017</v>
      </c>
      <c r="L904" s="227" t="s">
        <v>360</v>
      </c>
      <c r="T904" s="229"/>
      <c r="Y904" s="227" t="s">
        <v>3670</v>
      </c>
      <c r="Z904" s="227" t="s">
        <v>3671</v>
      </c>
      <c r="AA904" s="227" t="s">
        <v>2850</v>
      </c>
      <c r="AB904" s="227" t="s">
        <v>2630</v>
      </c>
    </row>
    <row r="905" spans="1:28" x14ac:dyDescent="0.3">
      <c r="A905" s="227">
        <v>215297</v>
      </c>
      <c r="B905" s="227" t="s">
        <v>991</v>
      </c>
      <c r="C905" s="227" t="s">
        <v>68</v>
      </c>
      <c r="D905" s="227" t="s">
        <v>2575</v>
      </c>
      <c r="E905" s="227" t="s">
        <v>382</v>
      </c>
      <c r="F905" s="228">
        <v>36180</v>
      </c>
      <c r="G905" s="227" t="s">
        <v>757</v>
      </c>
      <c r="H905" s="227" t="s">
        <v>383</v>
      </c>
      <c r="I905" s="227" t="s">
        <v>61</v>
      </c>
      <c r="J905" s="227" t="s">
        <v>361</v>
      </c>
      <c r="K905" s="227">
        <v>2016</v>
      </c>
      <c r="L905" s="227" t="s">
        <v>376</v>
      </c>
      <c r="T905" s="229"/>
      <c r="Y905" s="227" t="s">
        <v>4175</v>
      </c>
      <c r="Z905" s="227" t="s">
        <v>2677</v>
      </c>
      <c r="AA905" s="227" t="s">
        <v>3538</v>
      </c>
      <c r="AB905" s="227" t="s">
        <v>2671</v>
      </c>
    </row>
    <row r="906" spans="1:28" x14ac:dyDescent="0.3">
      <c r="A906" s="227">
        <v>212724</v>
      </c>
      <c r="B906" s="227" t="s">
        <v>1735</v>
      </c>
      <c r="C906" s="227" t="s">
        <v>1736</v>
      </c>
      <c r="D906" s="227" t="s">
        <v>2251</v>
      </c>
      <c r="E906" s="227" t="s">
        <v>381</v>
      </c>
      <c r="F906" s="228">
        <v>36185</v>
      </c>
      <c r="G906" s="227" t="s">
        <v>782</v>
      </c>
      <c r="H906" s="227" t="s">
        <v>383</v>
      </c>
      <c r="I906" s="227" t="s">
        <v>61</v>
      </c>
      <c r="J906" s="227" t="s">
        <v>384</v>
      </c>
      <c r="K906" s="227">
        <v>2016</v>
      </c>
      <c r="L906" s="227" t="s">
        <v>369</v>
      </c>
      <c r="T906" s="229"/>
      <c r="Y906" s="227" t="s">
        <v>3489</v>
      </c>
      <c r="Z906" s="227" t="s">
        <v>3490</v>
      </c>
      <c r="AA906" s="227" t="s">
        <v>3491</v>
      </c>
      <c r="AB906" s="227" t="s">
        <v>3492</v>
      </c>
    </row>
    <row r="907" spans="1:28" x14ac:dyDescent="0.3">
      <c r="A907" s="227">
        <v>212789</v>
      </c>
      <c r="B907" s="227" t="s">
        <v>2260</v>
      </c>
      <c r="C907" s="227" t="s">
        <v>106</v>
      </c>
      <c r="D907" s="227" t="s">
        <v>2141</v>
      </c>
      <c r="E907" s="227" t="s">
        <v>382</v>
      </c>
      <c r="F907" s="228">
        <v>36189</v>
      </c>
      <c r="G907" s="227" t="s">
        <v>757</v>
      </c>
      <c r="H907" s="227" t="s">
        <v>383</v>
      </c>
      <c r="I907" s="227" t="s">
        <v>61</v>
      </c>
      <c r="J907" s="227" t="s">
        <v>361</v>
      </c>
      <c r="K907" s="227">
        <v>2016</v>
      </c>
      <c r="L907" s="227" t="s">
        <v>360</v>
      </c>
      <c r="T907" s="229"/>
      <c r="Y907" s="227" t="s">
        <v>3523</v>
      </c>
      <c r="Z907" s="227" t="s">
        <v>2628</v>
      </c>
      <c r="AA907" s="227" t="s">
        <v>3524</v>
      </c>
      <c r="AB907" s="227" t="s">
        <v>2671</v>
      </c>
    </row>
    <row r="908" spans="1:28" x14ac:dyDescent="0.3">
      <c r="A908" s="227">
        <v>214873</v>
      </c>
      <c r="B908" s="227" t="s">
        <v>1053</v>
      </c>
      <c r="C908" s="227" t="s">
        <v>105</v>
      </c>
      <c r="D908" s="227" t="s">
        <v>2535</v>
      </c>
      <c r="E908" s="227" t="s">
        <v>382</v>
      </c>
      <c r="F908" s="228">
        <v>36190</v>
      </c>
      <c r="G908" s="227" t="s">
        <v>757</v>
      </c>
      <c r="H908" s="227" t="s">
        <v>383</v>
      </c>
      <c r="I908" s="227" t="s">
        <v>61</v>
      </c>
      <c r="J908" s="227" t="s">
        <v>361</v>
      </c>
      <c r="K908" s="227">
        <v>2015</v>
      </c>
      <c r="L908" s="227" t="s">
        <v>360</v>
      </c>
      <c r="T908" s="229"/>
      <c r="Y908" s="227" t="s">
        <v>4085</v>
      </c>
      <c r="Z908" s="227" t="s">
        <v>4086</v>
      </c>
      <c r="AA908" s="227" t="s">
        <v>3396</v>
      </c>
      <c r="AB908" s="227" t="s">
        <v>2671</v>
      </c>
    </row>
    <row r="909" spans="1:28" x14ac:dyDescent="0.3">
      <c r="A909" s="227">
        <v>213567</v>
      </c>
      <c r="B909" s="227" t="s">
        <v>1586</v>
      </c>
      <c r="C909" s="227" t="s">
        <v>68</v>
      </c>
      <c r="D909" s="227" t="s">
        <v>2384</v>
      </c>
      <c r="E909" s="227" t="s">
        <v>382</v>
      </c>
      <c r="F909" s="228">
        <v>36194</v>
      </c>
      <c r="G909" s="227" t="s">
        <v>757</v>
      </c>
      <c r="H909" s="227" t="s">
        <v>383</v>
      </c>
      <c r="I909" s="227" t="s">
        <v>61</v>
      </c>
      <c r="J909" s="227" t="s">
        <v>384</v>
      </c>
      <c r="K909" s="227">
        <v>2017</v>
      </c>
      <c r="L909" s="227" t="s">
        <v>362</v>
      </c>
      <c r="T909" s="229"/>
      <c r="Y909" s="227" t="s">
        <v>3775</v>
      </c>
      <c r="Z909" s="227" t="s">
        <v>2969</v>
      </c>
      <c r="AA909" s="227" t="s">
        <v>3776</v>
      </c>
      <c r="AB909" s="227" t="s">
        <v>2765</v>
      </c>
    </row>
    <row r="910" spans="1:28" x14ac:dyDescent="0.3">
      <c r="A910" s="227">
        <v>214145</v>
      </c>
      <c r="B910" s="227" t="s">
        <v>1575</v>
      </c>
      <c r="C910" s="227" t="s">
        <v>426</v>
      </c>
      <c r="D910" s="227" t="s">
        <v>2321</v>
      </c>
      <c r="E910" s="227" t="s">
        <v>381</v>
      </c>
      <c r="F910" s="228">
        <v>36195</v>
      </c>
      <c r="G910" s="227" t="s">
        <v>767</v>
      </c>
      <c r="H910" s="227" t="s">
        <v>383</v>
      </c>
      <c r="I910" s="227" t="s">
        <v>61</v>
      </c>
      <c r="T910" s="229"/>
    </row>
    <row r="911" spans="1:28" x14ac:dyDescent="0.3">
      <c r="A911" s="227">
        <v>213724</v>
      </c>
      <c r="B911" s="227" t="s">
        <v>1587</v>
      </c>
      <c r="C911" s="227" t="s">
        <v>457</v>
      </c>
      <c r="D911" s="227" t="s">
        <v>2396</v>
      </c>
      <c r="E911" s="227" t="s">
        <v>381</v>
      </c>
      <c r="F911" s="228">
        <v>36251</v>
      </c>
      <c r="G911" s="227" t="s">
        <v>2397</v>
      </c>
      <c r="H911" s="227" t="s">
        <v>383</v>
      </c>
      <c r="I911" s="227" t="s">
        <v>61</v>
      </c>
      <c r="J911" s="227" t="s">
        <v>384</v>
      </c>
      <c r="K911" s="227">
        <v>2017</v>
      </c>
      <c r="L911" s="227" t="s">
        <v>372</v>
      </c>
      <c r="T911" s="229"/>
      <c r="Y911" s="227" t="s">
        <v>3813</v>
      </c>
      <c r="Z911" s="227" t="s">
        <v>3732</v>
      </c>
      <c r="AA911" s="227" t="s">
        <v>3087</v>
      </c>
      <c r="AB911" s="227" t="s">
        <v>2622</v>
      </c>
    </row>
    <row r="912" spans="1:28" x14ac:dyDescent="0.3">
      <c r="A912" s="227">
        <v>213849</v>
      </c>
      <c r="B912" s="227" t="s">
        <v>1704</v>
      </c>
      <c r="C912" s="227" t="s">
        <v>2405</v>
      </c>
      <c r="D912" s="227" t="s">
        <v>790</v>
      </c>
      <c r="E912" s="227" t="s">
        <v>382</v>
      </c>
      <c r="F912" s="228">
        <v>36251</v>
      </c>
      <c r="G912" s="227" t="s">
        <v>360</v>
      </c>
      <c r="H912" s="227" t="s">
        <v>383</v>
      </c>
      <c r="I912" s="227" t="s">
        <v>61</v>
      </c>
      <c r="T912" s="229"/>
    </row>
    <row r="913" spans="1:28" x14ac:dyDescent="0.3">
      <c r="A913" s="227">
        <v>214060</v>
      </c>
      <c r="B913" s="227" t="s">
        <v>1581</v>
      </c>
      <c r="C913" s="227" t="s">
        <v>185</v>
      </c>
      <c r="D913" s="227" t="s">
        <v>2437</v>
      </c>
      <c r="E913" s="227" t="s">
        <v>382</v>
      </c>
      <c r="F913" s="228">
        <v>36252</v>
      </c>
      <c r="G913" s="227" t="s">
        <v>757</v>
      </c>
      <c r="H913" s="227" t="s">
        <v>383</v>
      </c>
      <c r="I913" s="227" t="s">
        <v>61</v>
      </c>
      <c r="J913" s="227" t="s">
        <v>384</v>
      </c>
      <c r="K913" s="227">
        <v>2017</v>
      </c>
      <c r="L913" s="227" t="s">
        <v>360</v>
      </c>
      <c r="T913" s="229"/>
      <c r="Y913" s="227" t="s">
        <v>3899</v>
      </c>
      <c r="Z913" s="227" t="s">
        <v>3900</v>
      </c>
      <c r="AA913" s="227" t="s">
        <v>3611</v>
      </c>
      <c r="AB913" s="227" t="s">
        <v>2704</v>
      </c>
    </row>
    <row r="914" spans="1:28" x14ac:dyDescent="0.3">
      <c r="A914" s="227">
        <v>213308</v>
      </c>
      <c r="B914" s="227" t="s">
        <v>2349</v>
      </c>
      <c r="C914" s="227" t="s">
        <v>1054</v>
      </c>
      <c r="D914" s="227" t="s">
        <v>2350</v>
      </c>
      <c r="E914" s="227" t="s">
        <v>382</v>
      </c>
      <c r="F914" s="228">
        <v>36258</v>
      </c>
      <c r="G914" s="227" t="s">
        <v>757</v>
      </c>
      <c r="H914" s="227" t="s">
        <v>383</v>
      </c>
      <c r="I914" s="227" t="s">
        <v>61</v>
      </c>
      <c r="J914" s="227" t="s">
        <v>384</v>
      </c>
      <c r="K914" s="227">
        <v>2016</v>
      </c>
      <c r="L914" s="227" t="s">
        <v>360</v>
      </c>
      <c r="T914" s="229"/>
      <c r="Y914" s="227" t="s">
        <v>3701</v>
      </c>
      <c r="Z914" s="227" t="s">
        <v>3702</v>
      </c>
      <c r="AA914" s="227" t="s">
        <v>2833</v>
      </c>
      <c r="AB914" s="227" t="s">
        <v>2630</v>
      </c>
    </row>
    <row r="915" spans="1:28" x14ac:dyDescent="0.3">
      <c r="A915" s="227">
        <v>214380</v>
      </c>
      <c r="B915" s="227" t="s">
        <v>1660</v>
      </c>
      <c r="C915" s="227" t="s">
        <v>458</v>
      </c>
      <c r="D915" s="227" t="s">
        <v>2460</v>
      </c>
      <c r="E915" s="227" t="s">
        <v>382</v>
      </c>
      <c r="F915" s="228">
        <v>36260</v>
      </c>
      <c r="G915" s="227" t="s">
        <v>765</v>
      </c>
      <c r="H915" s="227" t="s">
        <v>383</v>
      </c>
      <c r="I915" s="227" t="s">
        <v>61</v>
      </c>
      <c r="J915" s="227" t="s">
        <v>361</v>
      </c>
      <c r="K915" s="227">
        <v>2017</v>
      </c>
      <c r="L915" s="227" t="s">
        <v>370</v>
      </c>
      <c r="T915" s="229"/>
      <c r="Y915" s="227" t="s">
        <v>3946</v>
      </c>
      <c r="Z915" s="227" t="s">
        <v>3947</v>
      </c>
      <c r="AA915" s="227" t="s">
        <v>3185</v>
      </c>
      <c r="AB915" s="227" t="s">
        <v>2769</v>
      </c>
    </row>
    <row r="916" spans="1:28" x14ac:dyDescent="0.3">
      <c r="A916" s="227">
        <v>213445</v>
      </c>
      <c r="B916" s="227" t="s">
        <v>998</v>
      </c>
      <c r="C916" s="227" t="s">
        <v>2366</v>
      </c>
      <c r="D916" s="227" t="s">
        <v>2130</v>
      </c>
      <c r="E916" s="227" t="s">
        <v>382</v>
      </c>
      <c r="F916" s="228">
        <v>36265</v>
      </c>
      <c r="G916" s="227" t="s">
        <v>764</v>
      </c>
      <c r="H916" s="227" t="s">
        <v>383</v>
      </c>
      <c r="I916" s="227" t="s">
        <v>61</v>
      </c>
      <c r="J916" s="227" t="s">
        <v>384</v>
      </c>
      <c r="K916" s="227">
        <v>2017</v>
      </c>
      <c r="L916" s="227" t="s">
        <v>362</v>
      </c>
      <c r="T916" s="229"/>
      <c r="Y916" s="227" t="s">
        <v>3733</v>
      </c>
      <c r="Z916" s="227" t="s">
        <v>3734</v>
      </c>
      <c r="AA916" s="227" t="s">
        <v>3004</v>
      </c>
      <c r="AB916" s="227" t="s">
        <v>2992</v>
      </c>
    </row>
    <row r="917" spans="1:28" x14ac:dyDescent="0.3">
      <c r="A917" s="227">
        <v>213177</v>
      </c>
      <c r="B917" s="227" t="s">
        <v>1334</v>
      </c>
      <c r="C917" s="227" t="s">
        <v>459</v>
      </c>
      <c r="D917" s="227" t="s">
        <v>297</v>
      </c>
      <c r="E917" s="227" t="s">
        <v>381</v>
      </c>
      <c r="F917" s="228">
        <v>36301</v>
      </c>
      <c r="G917" s="227" t="s">
        <v>375</v>
      </c>
      <c r="H917" s="227" t="s">
        <v>383</v>
      </c>
      <c r="I917" s="227" t="s">
        <v>61</v>
      </c>
      <c r="J917" s="227" t="s">
        <v>384</v>
      </c>
      <c r="K917" s="227">
        <v>2017</v>
      </c>
      <c r="L917" s="227" t="s">
        <v>375</v>
      </c>
      <c r="T917" s="229"/>
      <c r="Y917" s="227" t="s">
        <v>3654</v>
      </c>
      <c r="Z917" s="227" t="s">
        <v>3655</v>
      </c>
      <c r="AA917" s="227" t="s">
        <v>2962</v>
      </c>
      <c r="AB917" s="227" t="s">
        <v>2776</v>
      </c>
    </row>
    <row r="918" spans="1:28" x14ac:dyDescent="0.3">
      <c r="A918" s="227">
        <v>213651</v>
      </c>
      <c r="B918" s="227" t="s">
        <v>1722</v>
      </c>
      <c r="C918" s="227" t="s">
        <v>202</v>
      </c>
      <c r="D918" s="227" t="s">
        <v>324</v>
      </c>
      <c r="E918" s="227" t="s">
        <v>382</v>
      </c>
      <c r="F918" s="228">
        <v>36321</v>
      </c>
      <c r="G918" s="227" t="s">
        <v>360</v>
      </c>
      <c r="H918" s="227" t="s">
        <v>383</v>
      </c>
      <c r="I918" s="227" t="s">
        <v>61</v>
      </c>
      <c r="J918" s="227" t="s">
        <v>361</v>
      </c>
      <c r="K918" s="227">
        <v>2017</v>
      </c>
      <c r="L918" s="227" t="s">
        <v>372</v>
      </c>
      <c r="T918" s="229"/>
      <c r="Y918" s="227" t="s">
        <v>3797</v>
      </c>
      <c r="Z918" s="227" t="s">
        <v>3798</v>
      </c>
      <c r="AA918" s="227" t="s">
        <v>3136</v>
      </c>
      <c r="AB918" s="227" t="s">
        <v>2671</v>
      </c>
    </row>
    <row r="919" spans="1:28" x14ac:dyDescent="0.3">
      <c r="A919" s="227">
        <v>214558</v>
      </c>
      <c r="B919" s="227" t="s">
        <v>1583</v>
      </c>
      <c r="C919" s="227" t="s">
        <v>117</v>
      </c>
      <c r="D919" s="227" t="s">
        <v>2496</v>
      </c>
      <c r="E919" s="227" t="s">
        <v>382</v>
      </c>
      <c r="F919" s="228">
        <v>36334</v>
      </c>
      <c r="G919" s="227" t="s">
        <v>783</v>
      </c>
      <c r="H919" s="227" t="s">
        <v>383</v>
      </c>
      <c r="I919" s="227" t="s">
        <v>61</v>
      </c>
      <c r="J919" s="227" t="s">
        <v>384</v>
      </c>
      <c r="K919" s="227">
        <v>2017</v>
      </c>
      <c r="L919" s="227" t="s">
        <v>362</v>
      </c>
      <c r="T919" s="229"/>
      <c r="Y919" s="227" t="s">
        <v>4001</v>
      </c>
      <c r="Z919" s="227" t="s">
        <v>2980</v>
      </c>
      <c r="AA919" s="227" t="s">
        <v>2675</v>
      </c>
      <c r="AB919" s="227" t="s">
        <v>4002</v>
      </c>
    </row>
    <row r="920" spans="1:28" x14ac:dyDescent="0.3">
      <c r="A920" s="227">
        <v>213257</v>
      </c>
      <c r="B920" s="227" t="s">
        <v>2333</v>
      </c>
      <c r="C920" s="227" t="s">
        <v>463</v>
      </c>
      <c r="D920" s="227" t="s">
        <v>2334</v>
      </c>
      <c r="E920" s="227" t="s">
        <v>381</v>
      </c>
      <c r="F920" s="228">
        <v>36336</v>
      </c>
      <c r="G920" s="227" t="s">
        <v>757</v>
      </c>
      <c r="H920" s="227" t="s">
        <v>383</v>
      </c>
      <c r="I920" s="227" t="s">
        <v>61</v>
      </c>
      <c r="J920" s="227" t="s">
        <v>361</v>
      </c>
      <c r="K920" s="227">
        <v>2017</v>
      </c>
      <c r="L920" s="227" t="s">
        <v>360</v>
      </c>
      <c r="T920" s="229"/>
      <c r="Y920" s="227" t="s">
        <v>3679</v>
      </c>
      <c r="Z920" s="227" t="s">
        <v>3680</v>
      </c>
      <c r="AA920" s="227" t="s">
        <v>3681</v>
      </c>
      <c r="AB920" s="227" t="s">
        <v>2765</v>
      </c>
    </row>
    <row r="921" spans="1:28" x14ac:dyDescent="0.3">
      <c r="A921" s="227">
        <v>214038</v>
      </c>
      <c r="B921" s="227" t="s">
        <v>995</v>
      </c>
      <c r="C921" s="227" t="s">
        <v>143</v>
      </c>
      <c r="D921" s="227" t="s">
        <v>2434</v>
      </c>
      <c r="E921" s="227" t="s">
        <v>382</v>
      </c>
      <c r="F921" s="228">
        <v>36339</v>
      </c>
      <c r="G921" s="227" t="s">
        <v>788</v>
      </c>
      <c r="H921" s="227" t="s">
        <v>383</v>
      </c>
      <c r="I921" s="227" t="s">
        <v>61</v>
      </c>
      <c r="J921" s="227" t="s">
        <v>361</v>
      </c>
      <c r="K921" s="227">
        <v>2017</v>
      </c>
      <c r="L921" s="227" t="s">
        <v>362</v>
      </c>
      <c r="T921" s="229"/>
      <c r="Y921" s="227" t="s">
        <v>3890</v>
      </c>
      <c r="Z921" s="227" t="s">
        <v>3891</v>
      </c>
      <c r="AA921" s="227" t="s">
        <v>3892</v>
      </c>
      <c r="AB921" s="227" t="s">
        <v>3893</v>
      </c>
    </row>
    <row r="922" spans="1:28" x14ac:dyDescent="0.3">
      <c r="A922" s="227">
        <v>214423</v>
      </c>
      <c r="B922" s="227" t="s">
        <v>1654</v>
      </c>
      <c r="C922" s="227" t="s">
        <v>91</v>
      </c>
      <c r="D922" s="227" t="s">
        <v>2469</v>
      </c>
      <c r="E922" s="227" t="s">
        <v>382</v>
      </c>
      <c r="F922" s="228">
        <v>36343</v>
      </c>
      <c r="G922" s="227" t="s">
        <v>757</v>
      </c>
      <c r="H922" s="227" t="s">
        <v>383</v>
      </c>
      <c r="I922" s="227" t="s">
        <v>61</v>
      </c>
      <c r="J922" s="227" t="s">
        <v>361</v>
      </c>
      <c r="K922" s="227">
        <v>2017</v>
      </c>
      <c r="L922" s="227" t="s">
        <v>362</v>
      </c>
      <c r="T922" s="229"/>
      <c r="Y922" s="227" t="s">
        <v>3956</v>
      </c>
      <c r="Z922" s="227" t="s">
        <v>3298</v>
      </c>
      <c r="AA922" s="227" t="s">
        <v>3957</v>
      </c>
      <c r="AB922" s="227" t="s">
        <v>2630</v>
      </c>
    </row>
    <row r="923" spans="1:28" x14ac:dyDescent="0.3">
      <c r="A923" s="227">
        <v>214559</v>
      </c>
      <c r="B923" s="227" t="s">
        <v>1582</v>
      </c>
      <c r="C923" s="227" t="s">
        <v>97</v>
      </c>
      <c r="D923" s="227" t="s">
        <v>2497</v>
      </c>
      <c r="E923" s="227" t="s">
        <v>382</v>
      </c>
      <c r="F923" s="228">
        <v>36356</v>
      </c>
      <c r="G923" s="227" t="s">
        <v>758</v>
      </c>
      <c r="H923" s="227" t="s">
        <v>383</v>
      </c>
      <c r="I923" s="227" t="s">
        <v>61</v>
      </c>
      <c r="T923" s="229"/>
    </row>
    <row r="924" spans="1:28" x14ac:dyDescent="0.3">
      <c r="A924" s="227">
        <v>215004</v>
      </c>
      <c r="B924" s="227" t="s">
        <v>992</v>
      </c>
      <c r="C924" s="227" t="s">
        <v>72</v>
      </c>
      <c r="D924" s="227" t="s">
        <v>2548</v>
      </c>
      <c r="E924" s="227" t="s">
        <v>382</v>
      </c>
      <c r="F924" s="228">
        <v>36377</v>
      </c>
      <c r="G924" s="227" t="s">
        <v>2549</v>
      </c>
      <c r="H924" s="227" t="s">
        <v>383</v>
      </c>
      <c r="I924" s="227" t="s">
        <v>61</v>
      </c>
      <c r="J924" s="227" t="s">
        <v>361</v>
      </c>
      <c r="K924" s="227">
        <v>2017</v>
      </c>
      <c r="L924" s="227" t="s">
        <v>362</v>
      </c>
      <c r="T924" s="229"/>
      <c r="Y924" s="227" t="s">
        <v>4115</v>
      </c>
      <c r="Z924" s="227" t="s">
        <v>3152</v>
      </c>
      <c r="AA924" s="227" t="s">
        <v>3617</v>
      </c>
      <c r="AB924" s="227" t="s">
        <v>4116</v>
      </c>
    </row>
    <row r="925" spans="1:28" x14ac:dyDescent="0.3">
      <c r="A925" s="227">
        <v>213492</v>
      </c>
      <c r="B925" s="227" t="s">
        <v>2370</v>
      </c>
      <c r="C925" s="227" t="s">
        <v>467</v>
      </c>
      <c r="D925" s="227" t="s">
        <v>340</v>
      </c>
      <c r="E925" s="227" t="s">
        <v>382</v>
      </c>
      <c r="F925" s="228">
        <v>36405</v>
      </c>
      <c r="G925" s="227" t="s">
        <v>360</v>
      </c>
      <c r="H925" s="227" t="s">
        <v>383</v>
      </c>
      <c r="I925" s="227" t="s">
        <v>61</v>
      </c>
      <c r="J925" s="227" t="s">
        <v>384</v>
      </c>
      <c r="K925" s="227">
        <v>2017</v>
      </c>
      <c r="L925" s="227" t="s">
        <v>360</v>
      </c>
      <c r="T925" s="229"/>
      <c r="Y925" s="227" t="s">
        <v>3739</v>
      </c>
      <c r="Z925" s="227" t="s">
        <v>3740</v>
      </c>
      <c r="AA925" s="227" t="s">
        <v>3741</v>
      </c>
      <c r="AB925" s="227" t="s">
        <v>3742</v>
      </c>
    </row>
    <row r="926" spans="1:28" x14ac:dyDescent="0.3">
      <c r="A926" s="227">
        <v>214004</v>
      </c>
      <c r="B926" s="227" t="s">
        <v>1000</v>
      </c>
      <c r="C926" s="227" t="s">
        <v>112</v>
      </c>
      <c r="D926" s="227" t="s">
        <v>1001</v>
      </c>
      <c r="E926" s="227" t="s">
        <v>381</v>
      </c>
      <c r="F926" s="228">
        <v>36409</v>
      </c>
      <c r="G926" s="227" t="s">
        <v>377</v>
      </c>
      <c r="H926" s="227" t="s">
        <v>383</v>
      </c>
      <c r="I926" s="227" t="s">
        <v>61</v>
      </c>
      <c r="J926" s="227" t="s">
        <v>384</v>
      </c>
      <c r="K926" s="227">
        <v>2017</v>
      </c>
      <c r="L926" s="227" t="s">
        <v>375</v>
      </c>
      <c r="T926" s="229"/>
      <c r="Y926" s="227" t="s">
        <v>3870</v>
      </c>
      <c r="Z926" s="227" t="s">
        <v>3148</v>
      </c>
      <c r="AA926" s="227" t="s">
        <v>3871</v>
      </c>
      <c r="AB926" s="227" t="s">
        <v>3872</v>
      </c>
    </row>
    <row r="927" spans="1:28" x14ac:dyDescent="0.3">
      <c r="A927" s="227">
        <v>214034</v>
      </c>
      <c r="B927" s="227" t="s">
        <v>1717</v>
      </c>
      <c r="C927" s="227" t="s">
        <v>65</v>
      </c>
      <c r="D927" s="227" t="s">
        <v>2432</v>
      </c>
      <c r="E927" s="227" t="s">
        <v>382</v>
      </c>
      <c r="F927" s="228">
        <v>36466</v>
      </c>
      <c r="G927" s="227" t="s">
        <v>2433</v>
      </c>
      <c r="H927" s="227" t="s">
        <v>383</v>
      </c>
      <c r="I927" s="227" t="s">
        <v>61</v>
      </c>
      <c r="J927" s="227" t="s">
        <v>361</v>
      </c>
      <c r="K927" s="227">
        <v>2017</v>
      </c>
      <c r="L927" s="227" t="s">
        <v>362</v>
      </c>
      <c r="T927" s="229"/>
      <c r="Y927" s="227" t="s">
        <v>3885</v>
      </c>
      <c r="Z927" s="227" t="s">
        <v>2772</v>
      </c>
      <c r="AA927" s="227" t="s">
        <v>3886</v>
      </c>
      <c r="AB927" s="227" t="s">
        <v>3887</v>
      </c>
    </row>
    <row r="928" spans="1:28" x14ac:dyDescent="0.3">
      <c r="A928" s="227">
        <v>213374</v>
      </c>
      <c r="B928" s="227" t="s">
        <v>2359</v>
      </c>
      <c r="C928" s="227" t="s">
        <v>131</v>
      </c>
      <c r="D928" s="227" t="s">
        <v>2360</v>
      </c>
      <c r="E928" s="227" t="s">
        <v>382</v>
      </c>
      <c r="F928" s="228">
        <v>36526</v>
      </c>
      <c r="G928" s="227" t="s">
        <v>757</v>
      </c>
      <c r="H928" s="227" t="s">
        <v>383</v>
      </c>
      <c r="I928" s="227" t="s">
        <v>61</v>
      </c>
      <c r="J928" s="227" t="s">
        <v>384</v>
      </c>
      <c r="K928" s="227">
        <v>2017</v>
      </c>
      <c r="L928" s="227" t="s">
        <v>360</v>
      </c>
      <c r="T928" s="229"/>
      <c r="Y928" s="227" t="s">
        <v>3715</v>
      </c>
      <c r="Z928" s="227" t="s">
        <v>3601</v>
      </c>
      <c r="AA928" s="227" t="s">
        <v>2782</v>
      </c>
      <c r="AB928" s="227" t="s">
        <v>2704</v>
      </c>
    </row>
    <row r="929" spans="1:29" x14ac:dyDescent="0.3">
      <c r="A929" s="227">
        <v>214458</v>
      </c>
      <c r="B929" s="227" t="s">
        <v>1576</v>
      </c>
      <c r="C929" s="227" t="s">
        <v>183</v>
      </c>
      <c r="D929" s="227" t="s">
        <v>2477</v>
      </c>
      <c r="E929" s="227" t="s">
        <v>382</v>
      </c>
      <c r="F929" s="228">
        <v>36555</v>
      </c>
      <c r="G929" s="227" t="s">
        <v>802</v>
      </c>
      <c r="H929" s="227" t="s">
        <v>383</v>
      </c>
      <c r="I929" s="227" t="s">
        <v>61</v>
      </c>
      <c r="T929" s="229"/>
    </row>
    <row r="930" spans="1:29" x14ac:dyDescent="0.3">
      <c r="A930" s="227">
        <v>213402</v>
      </c>
      <c r="B930" s="227" t="s">
        <v>1601</v>
      </c>
      <c r="C930" s="227" t="s">
        <v>1602</v>
      </c>
      <c r="D930" s="227" t="s">
        <v>2363</v>
      </c>
      <c r="E930" s="227" t="s">
        <v>382</v>
      </c>
      <c r="F930" s="228">
        <v>36555</v>
      </c>
      <c r="G930" s="227" t="s">
        <v>757</v>
      </c>
      <c r="H930" s="227" t="s">
        <v>383</v>
      </c>
      <c r="I930" s="227" t="s">
        <v>61</v>
      </c>
      <c r="J930" s="227" t="s">
        <v>384</v>
      </c>
      <c r="K930" s="227">
        <v>2017</v>
      </c>
      <c r="L930" s="227" t="s">
        <v>360</v>
      </c>
      <c r="T930" s="229"/>
      <c r="Y930" s="227" t="s">
        <v>3722</v>
      </c>
      <c r="Z930" s="227" t="s">
        <v>3723</v>
      </c>
      <c r="AA930" s="227" t="s">
        <v>3724</v>
      </c>
      <c r="AB930" s="227" t="s">
        <v>2704</v>
      </c>
    </row>
    <row r="931" spans="1:29" x14ac:dyDescent="0.3">
      <c r="A931" s="227">
        <v>213259</v>
      </c>
      <c r="B931" s="227" t="s">
        <v>2335</v>
      </c>
      <c r="C931" s="227" t="s">
        <v>117</v>
      </c>
      <c r="D931" s="227" t="s">
        <v>1773</v>
      </c>
      <c r="E931" s="227" t="s">
        <v>382</v>
      </c>
      <c r="F931" s="228">
        <v>36555</v>
      </c>
      <c r="G931" s="227" t="s">
        <v>2336</v>
      </c>
      <c r="H931" s="227" t="s">
        <v>383</v>
      </c>
      <c r="I931" s="227" t="s">
        <v>61</v>
      </c>
      <c r="J931" s="227" t="s">
        <v>361</v>
      </c>
      <c r="K931" s="227">
        <v>2017</v>
      </c>
      <c r="L931" s="227" t="s">
        <v>376</v>
      </c>
      <c r="T931" s="229"/>
      <c r="Y931" s="227" t="s">
        <v>3682</v>
      </c>
      <c r="Z931" s="227" t="s">
        <v>2996</v>
      </c>
      <c r="AA931" s="227" t="s">
        <v>3683</v>
      </c>
      <c r="AB931" s="227" t="s">
        <v>2622</v>
      </c>
    </row>
    <row r="932" spans="1:29" x14ac:dyDescent="0.3">
      <c r="A932" s="227">
        <v>213310</v>
      </c>
      <c r="B932" s="227" t="s">
        <v>2351</v>
      </c>
      <c r="C932" s="227" t="s">
        <v>91</v>
      </c>
      <c r="D932" s="227" t="s">
        <v>1195</v>
      </c>
      <c r="E932" s="227" t="s">
        <v>382</v>
      </c>
      <c r="F932" s="228">
        <v>36644</v>
      </c>
      <c r="G932" s="227" t="s">
        <v>360</v>
      </c>
      <c r="H932" s="227" t="s">
        <v>383</v>
      </c>
      <c r="I932" s="227" t="s">
        <v>61</v>
      </c>
      <c r="J932" s="227" t="s">
        <v>384</v>
      </c>
      <c r="K932" s="227">
        <v>2017</v>
      </c>
      <c r="L932" s="227" t="s">
        <v>360</v>
      </c>
      <c r="T932" s="229"/>
      <c r="Y932" s="227" t="s">
        <v>3703</v>
      </c>
      <c r="Z932" s="227" t="s">
        <v>3704</v>
      </c>
      <c r="AA932" s="227" t="s">
        <v>3555</v>
      </c>
      <c r="AB932" s="227" t="s">
        <v>2949</v>
      </c>
    </row>
    <row r="933" spans="1:29" x14ac:dyDescent="0.3">
      <c r="A933" s="227">
        <v>210847</v>
      </c>
      <c r="B933" s="227" t="s">
        <v>2608</v>
      </c>
      <c r="C933" s="227" t="s">
        <v>458</v>
      </c>
      <c r="D933" s="227" t="s">
        <v>465</v>
      </c>
      <c r="I933" s="227" t="s">
        <v>61</v>
      </c>
      <c r="Q933" s="227">
        <v>2000</v>
      </c>
      <c r="T933" s="229"/>
      <c r="W933" s="227" t="s">
        <v>2610</v>
      </c>
    </row>
    <row r="934" spans="1:29" x14ac:dyDescent="0.3">
      <c r="A934" s="227">
        <v>214352</v>
      </c>
      <c r="B934" s="227" t="s">
        <v>2605</v>
      </c>
      <c r="C934" s="227" t="s">
        <v>115</v>
      </c>
      <c r="D934" s="227" t="s">
        <v>2606</v>
      </c>
      <c r="I934" s="227" t="s">
        <v>61</v>
      </c>
      <c r="T934" s="229"/>
    </row>
    <row r="935" spans="1:29" x14ac:dyDescent="0.3">
      <c r="A935" s="227">
        <v>213220</v>
      </c>
      <c r="B935" s="227" t="s">
        <v>4270</v>
      </c>
      <c r="C935" s="227" t="s">
        <v>784</v>
      </c>
      <c r="D935" s="227" t="s">
        <v>4271</v>
      </c>
      <c r="E935" s="227" t="s">
        <v>382</v>
      </c>
      <c r="F935" s="228">
        <v>32148</v>
      </c>
      <c r="G935" s="227" t="s">
        <v>757</v>
      </c>
      <c r="H935" s="227" t="s">
        <v>383</v>
      </c>
      <c r="I935" s="227" t="s">
        <v>61</v>
      </c>
      <c r="J935" s="227" t="s">
        <v>384</v>
      </c>
      <c r="K935" s="227">
        <v>2013</v>
      </c>
      <c r="L935" s="227" t="s">
        <v>360</v>
      </c>
      <c r="T935" s="229"/>
      <c r="Y935" s="227" t="s">
        <v>4272</v>
      </c>
      <c r="Z935" s="227" t="s">
        <v>2674</v>
      </c>
      <c r="AA935" s="227" t="s">
        <v>4273</v>
      </c>
      <c r="AB935" s="227" t="s">
        <v>3666</v>
      </c>
      <c r="AC935" s="227" t="s">
        <v>4274</v>
      </c>
    </row>
    <row r="936" spans="1:29" x14ac:dyDescent="0.3">
      <c r="A936" s="227">
        <v>206537</v>
      </c>
      <c r="B936" s="227" t="s">
        <v>4275</v>
      </c>
      <c r="C936" s="227" t="s">
        <v>172</v>
      </c>
      <c r="D936" s="227" t="s">
        <v>531</v>
      </c>
      <c r="E936" s="227" t="s">
        <v>382</v>
      </c>
      <c r="F936" s="228">
        <v>31449</v>
      </c>
      <c r="G936" s="227" t="s">
        <v>536</v>
      </c>
      <c r="H936" s="227" t="s">
        <v>383</v>
      </c>
      <c r="I936" s="227" t="s">
        <v>61</v>
      </c>
      <c r="J936" s="227" t="s">
        <v>384</v>
      </c>
      <c r="K936" s="227">
        <v>2005</v>
      </c>
      <c r="L936" s="227" t="s">
        <v>370</v>
      </c>
      <c r="T936" s="229"/>
    </row>
    <row r="937" spans="1:29" x14ac:dyDescent="0.3">
      <c r="A937" s="227">
        <v>211177</v>
      </c>
      <c r="B937" s="227" t="s">
        <v>4276</v>
      </c>
      <c r="C937" s="227" t="s">
        <v>4277</v>
      </c>
      <c r="D937" s="227" t="s">
        <v>274</v>
      </c>
      <c r="E937" s="227" t="s">
        <v>382</v>
      </c>
      <c r="F937" s="228">
        <v>35066</v>
      </c>
      <c r="G937" s="227" t="s">
        <v>360</v>
      </c>
      <c r="H937" s="227" t="s">
        <v>383</v>
      </c>
      <c r="I937" s="227" t="s">
        <v>61</v>
      </c>
      <c r="O937" s="228"/>
      <c r="T937" s="229"/>
      <c r="AC937" s="227" t="s">
        <v>4274</v>
      </c>
    </row>
    <row r="938" spans="1:29" x14ac:dyDescent="0.3">
      <c r="A938" s="227">
        <v>211869</v>
      </c>
      <c r="B938" s="227" t="s">
        <v>4278</v>
      </c>
      <c r="I938" s="227" t="s">
        <v>61</v>
      </c>
      <c r="T938" s="229"/>
    </row>
    <row r="939" spans="1:29" x14ac:dyDescent="0.3">
      <c r="T939" s="229"/>
    </row>
    <row r="940" spans="1:29" x14ac:dyDescent="0.3">
      <c r="T940" s="229"/>
    </row>
    <row r="941" spans="1:29" x14ac:dyDescent="0.3">
      <c r="T941" s="229"/>
    </row>
    <row r="942" spans="1:29" x14ac:dyDescent="0.3">
      <c r="T942" s="229"/>
    </row>
    <row r="943" spans="1:29" x14ac:dyDescent="0.3">
      <c r="T943" s="229"/>
    </row>
    <row r="944" spans="1:29" x14ac:dyDescent="0.3">
      <c r="T944" s="229"/>
    </row>
    <row r="945" spans="20:20" x14ac:dyDescent="0.3">
      <c r="T945" s="229"/>
    </row>
    <row r="946" spans="20:20" x14ac:dyDescent="0.3">
      <c r="T946" s="229"/>
    </row>
    <row r="947" spans="20:20" x14ac:dyDescent="0.3">
      <c r="T947" s="229"/>
    </row>
    <row r="948" spans="20:20" x14ac:dyDescent="0.3">
      <c r="T948" s="229"/>
    </row>
    <row r="949" spans="20:20" x14ac:dyDescent="0.3">
      <c r="T949" s="229"/>
    </row>
    <row r="950" spans="20:20" x14ac:dyDescent="0.3">
      <c r="T950" s="229"/>
    </row>
    <row r="951" spans="20:20" x14ac:dyDescent="0.3">
      <c r="T951" s="229"/>
    </row>
    <row r="952" spans="20:20" x14ac:dyDescent="0.3">
      <c r="T952" s="229"/>
    </row>
    <row r="953" spans="20:20" x14ac:dyDescent="0.3">
      <c r="T953" s="229"/>
    </row>
    <row r="954" spans="20:20" x14ac:dyDescent="0.3">
      <c r="T954" s="229"/>
    </row>
    <row r="955" spans="20:20" x14ac:dyDescent="0.3">
      <c r="T955" s="229"/>
    </row>
    <row r="956" spans="20:20" x14ac:dyDescent="0.3">
      <c r="T956" s="229"/>
    </row>
    <row r="957" spans="20:20" x14ac:dyDescent="0.3">
      <c r="T957" s="229"/>
    </row>
    <row r="958" spans="20:20" x14ac:dyDescent="0.3">
      <c r="T958" s="229"/>
    </row>
    <row r="959" spans="20:20" x14ac:dyDescent="0.3">
      <c r="T959" s="229"/>
    </row>
    <row r="960" spans="20:20" x14ac:dyDescent="0.3">
      <c r="T960" s="229"/>
    </row>
    <row r="961" spans="20:20" x14ac:dyDescent="0.3">
      <c r="T961" s="229"/>
    </row>
    <row r="962" spans="20:20" x14ac:dyDescent="0.3">
      <c r="T962" s="229"/>
    </row>
    <row r="963" spans="20:20" x14ac:dyDescent="0.3">
      <c r="T963" s="229"/>
    </row>
    <row r="964" spans="20:20" x14ac:dyDescent="0.3">
      <c r="T964" s="229"/>
    </row>
    <row r="965" spans="20:20" x14ac:dyDescent="0.3">
      <c r="T965" s="229"/>
    </row>
    <row r="966" spans="20:20" x14ac:dyDescent="0.3">
      <c r="T966" s="229"/>
    </row>
    <row r="967" spans="20:20" x14ac:dyDescent="0.3">
      <c r="T967" s="229"/>
    </row>
    <row r="968" spans="20:20" x14ac:dyDescent="0.3">
      <c r="T968" s="229"/>
    </row>
    <row r="969" spans="20:20" x14ac:dyDescent="0.3">
      <c r="T969" s="229"/>
    </row>
    <row r="970" spans="20:20" x14ac:dyDescent="0.3">
      <c r="T970" s="229"/>
    </row>
    <row r="971" spans="20:20" x14ac:dyDescent="0.3">
      <c r="T971" s="229"/>
    </row>
    <row r="972" spans="20:20" x14ac:dyDescent="0.3">
      <c r="T972" s="229"/>
    </row>
    <row r="973" spans="20:20" x14ac:dyDescent="0.3">
      <c r="T973" s="229"/>
    </row>
    <row r="974" spans="20:20" x14ac:dyDescent="0.3">
      <c r="T974" s="229"/>
    </row>
    <row r="975" spans="20:20" x14ac:dyDescent="0.3">
      <c r="T975" s="229"/>
    </row>
    <row r="976" spans="20:20" x14ac:dyDescent="0.3">
      <c r="T976" s="229"/>
    </row>
    <row r="977" spans="20:20" x14ac:dyDescent="0.3">
      <c r="T977" s="229"/>
    </row>
    <row r="978" spans="20:20" x14ac:dyDescent="0.3">
      <c r="T978" s="229"/>
    </row>
    <row r="979" spans="20:20" x14ac:dyDescent="0.3">
      <c r="T979" s="229"/>
    </row>
    <row r="980" spans="20:20" x14ac:dyDescent="0.3">
      <c r="T980" s="229"/>
    </row>
    <row r="981" spans="20:20" x14ac:dyDescent="0.3">
      <c r="T981" s="229"/>
    </row>
    <row r="982" spans="20:20" x14ac:dyDescent="0.3">
      <c r="T982" s="229"/>
    </row>
    <row r="983" spans="20:20" x14ac:dyDescent="0.3">
      <c r="T983" s="229"/>
    </row>
    <row r="984" spans="20:20" x14ac:dyDescent="0.3">
      <c r="T984" s="229"/>
    </row>
    <row r="985" spans="20:20" x14ac:dyDescent="0.3">
      <c r="T985" s="229"/>
    </row>
    <row r="986" spans="20:20" x14ac:dyDescent="0.3">
      <c r="T986" s="229"/>
    </row>
    <row r="987" spans="20:20" x14ac:dyDescent="0.3">
      <c r="T987" s="229"/>
    </row>
    <row r="988" spans="20:20" x14ac:dyDescent="0.3">
      <c r="T988" s="229"/>
    </row>
    <row r="989" spans="20:20" x14ac:dyDescent="0.3">
      <c r="T989" s="229"/>
    </row>
    <row r="990" spans="20:20" x14ac:dyDescent="0.3">
      <c r="T990" s="229"/>
    </row>
    <row r="991" spans="20:20" x14ac:dyDescent="0.3">
      <c r="T991" s="229"/>
    </row>
    <row r="992" spans="20:20" x14ac:dyDescent="0.3">
      <c r="T992" s="229"/>
    </row>
    <row r="993" spans="20:20" x14ac:dyDescent="0.3">
      <c r="T993" s="229"/>
    </row>
    <row r="994" spans="20:20" x14ac:dyDescent="0.3">
      <c r="T994" s="229"/>
    </row>
    <row r="995" spans="20:20" x14ac:dyDescent="0.3">
      <c r="T995" s="229"/>
    </row>
    <row r="996" spans="20:20" x14ac:dyDescent="0.3">
      <c r="T996" s="229"/>
    </row>
    <row r="997" spans="20:20" x14ac:dyDescent="0.3">
      <c r="T997" s="229"/>
    </row>
    <row r="998" spans="20:20" x14ac:dyDescent="0.3">
      <c r="T998" s="229"/>
    </row>
    <row r="999" spans="20:20" x14ac:dyDescent="0.3">
      <c r="T999" s="229"/>
    </row>
    <row r="1000" spans="20:20" x14ac:dyDescent="0.3">
      <c r="T1000" s="229"/>
    </row>
    <row r="1001" spans="20:20" x14ac:dyDescent="0.3">
      <c r="T1001" s="229"/>
    </row>
    <row r="1002" spans="20:20" x14ac:dyDescent="0.3">
      <c r="T1002" s="229"/>
    </row>
    <row r="1003" spans="20:20" x14ac:dyDescent="0.3">
      <c r="T1003" s="229"/>
    </row>
    <row r="1004" spans="20:20" x14ac:dyDescent="0.3">
      <c r="T1004" s="229"/>
    </row>
    <row r="1005" spans="20:20" x14ac:dyDescent="0.3">
      <c r="T1005" s="229"/>
    </row>
    <row r="1006" spans="20:20" x14ac:dyDescent="0.3">
      <c r="T1006" s="229"/>
    </row>
    <row r="1007" spans="20:20" x14ac:dyDescent="0.3">
      <c r="T1007" s="229"/>
    </row>
    <row r="1008" spans="20:20" x14ac:dyDescent="0.3">
      <c r="T1008" s="229"/>
    </row>
    <row r="1009" spans="20:20" x14ac:dyDescent="0.3">
      <c r="T1009" s="229"/>
    </row>
    <row r="1010" spans="20:20" x14ac:dyDescent="0.3">
      <c r="T1010" s="229"/>
    </row>
    <row r="1011" spans="20:20" x14ac:dyDescent="0.3">
      <c r="T1011" s="229"/>
    </row>
    <row r="1012" spans="20:20" x14ac:dyDescent="0.3">
      <c r="T1012" s="229"/>
    </row>
    <row r="1013" spans="20:20" x14ac:dyDescent="0.3">
      <c r="T1013" s="229"/>
    </row>
    <row r="1014" spans="20:20" x14ac:dyDescent="0.3">
      <c r="T1014" s="229"/>
    </row>
    <row r="1015" spans="20:20" x14ac:dyDescent="0.3">
      <c r="T1015" s="229"/>
    </row>
    <row r="1016" spans="20:20" x14ac:dyDescent="0.3">
      <c r="T1016" s="229"/>
    </row>
    <row r="1017" spans="20:20" x14ac:dyDescent="0.3">
      <c r="T1017" s="229"/>
    </row>
    <row r="1018" spans="20:20" x14ac:dyDescent="0.3">
      <c r="T1018" s="229"/>
    </row>
    <row r="1019" spans="20:20" x14ac:dyDescent="0.3">
      <c r="T1019" s="229"/>
    </row>
    <row r="1020" spans="20:20" x14ac:dyDescent="0.3">
      <c r="T1020" s="229"/>
    </row>
    <row r="1021" spans="20:20" x14ac:dyDescent="0.3">
      <c r="T1021" s="229"/>
    </row>
    <row r="1022" spans="20:20" x14ac:dyDescent="0.3">
      <c r="T1022" s="229"/>
    </row>
    <row r="1023" spans="20:20" x14ac:dyDescent="0.3">
      <c r="T1023" s="229"/>
    </row>
    <row r="1024" spans="20:20" x14ac:dyDescent="0.3">
      <c r="T1024" s="229"/>
    </row>
    <row r="1025" spans="20:20" x14ac:dyDescent="0.3">
      <c r="T1025" s="229"/>
    </row>
    <row r="1026" spans="20:20" x14ac:dyDescent="0.3">
      <c r="T1026" s="229"/>
    </row>
    <row r="1027" spans="20:20" x14ac:dyDescent="0.3">
      <c r="T1027" s="229"/>
    </row>
    <row r="1028" spans="20:20" x14ac:dyDescent="0.3">
      <c r="T1028" s="229"/>
    </row>
    <row r="1029" spans="20:20" x14ac:dyDescent="0.3">
      <c r="T1029" s="229"/>
    </row>
    <row r="1030" spans="20:20" x14ac:dyDescent="0.3">
      <c r="T1030" s="229"/>
    </row>
    <row r="1031" spans="20:20" x14ac:dyDescent="0.3">
      <c r="T1031" s="229"/>
    </row>
    <row r="1032" spans="20:20" x14ac:dyDescent="0.3">
      <c r="T1032" s="229"/>
    </row>
    <row r="1033" spans="20:20" x14ac:dyDescent="0.3">
      <c r="T1033" s="229"/>
    </row>
    <row r="1034" spans="20:20" x14ac:dyDescent="0.3">
      <c r="T1034" s="229"/>
    </row>
    <row r="1035" spans="20:20" x14ac:dyDescent="0.3">
      <c r="T1035" s="229"/>
    </row>
    <row r="1036" spans="20:20" x14ac:dyDescent="0.3">
      <c r="T1036" s="229"/>
    </row>
    <row r="1038" spans="20:20" x14ac:dyDescent="0.3">
      <c r="T1038" s="229"/>
    </row>
    <row r="1039" spans="20:20" x14ac:dyDescent="0.3">
      <c r="T1039" s="229"/>
    </row>
    <row r="1040" spans="20:20" x14ac:dyDescent="0.3">
      <c r="T1040" s="229"/>
    </row>
    <row r="1041" spans="20:20" x14ac:dyDescent="0.3">
      <c r="T1041" s="229"/>
    </row>
    <row r="1042" spans="20:20" x14ac:dyDescent="0.3">
      <c r="T1042" s="229"/>
    </row>
    <row r="1043" spans="20:20" x14ac:dyDescent="0.3">
      <c r="T1043" s="229"/>
    </row>
    <row r="1044" spans="20:20" x14ac:dyDescent="0.3">
      <c r="T1044" s="229"/>
    </row>
    <row r="1045" spans="20:20" x14ac:dyDescent="0.3">
      <c r="T1045" s="229"/>
    </row>
    <row r="1046" spans="20:20" x14ac:dyDescent="0.3">
      <c r="T1046" s="229"/>
    </row>
    <row r="1047" spans="20:20" x14ac:dyDescent="0.3">
      <c r="T1047" s="229"/>
    </row>
    <row r="1048" spans="20:20" x14ac:dyDescent="0.3">
      <c r="T1048" s="229"/>
    </row>
    <row r="1049" spans="20:20" x14ac:dyDescent="0.3">
      <c r="T1049" s="229"/>
    </row>
    <row r="1050" spans="20:20" x14ac:dyDescent="0.3">
      <c r="T1050" s="229"/>
    </row>
    <row r="1051" spans="20:20" x14ac:dyDescent="0.3">
      <c r="T1051" s="229"/>
    </row>
    <row r="1052" spans="20:20" x14ac:dyDescent="0.3">
      <c r="T1052" s="229"/>
    </row>
    <row r="1053" spans="20:20" x14ac:dyDescent="0.3">
      <c r="T1053" s="229"/>
    </row>
    <row r="1054" spans="20:20" x14ac:dyDescent="0.3">
      <c r="T1054" s="229"/>
    </row>
    <row r="1055" spans="20:20" x14ac:dyDescent="0.3">
      <c r="T1055" s="229"/>
    </row>
    <row r="1056" spans="20:20" x14ac:dyDescent="0.3">
      <c r="T1056" s="229"/>
    </row>
    <row r="1057" spans="20:20" x14ac:dyDescent="0.3">
      <c r="T1057" s="229"/>
    </row>
    <row r="1058" spans="20:20" x14ac:dyDescent="0.3">
      <c r="T1058" s="229"/>
    </row>
    <row r="1059" spans="20:20" x14ac:dyDescent="0.3">
      <c r="T1059" s="229"/>
    </row>
    <row r="1060" spans="20:20" x14ac:dyDescent="0.3">
      <c r="T1060" s="229"/>
    </row>
    <row r="1061" spans="20:20" x14ac:dyDescent="0.3">
      <c r="T1061" s="229"/>
    </row>
    <row r="1062" spans="20:20" x14ac:dyDescent="0.3">
      <c r="T1062" s="229"/>
    </row>
    <row r="1063" spans="20:20" x14ac:dyDescent="0.3">
      <c r="T1063" s="229"/>
    </row>
    <row r="1064" spans="20:20" x14ac:dyDescent="0.3">
      <c r="T1064" s="229"/>
    </row>
    <row r="1065" spans="20:20" x14ac:dyDescent="0.3">
      <c r="T1065" s="229"/>
    </row>
    <row r="1066" spans="20:20" x14ac:dyDescent="0.3">
      <c r="T1066" s="229"/>
    </row>
    <row r="1067" spans="20:20" x14ac:dyDescent="0.3">
      <c r="T1067" s="229"/>
    </row>
    <row r="1068" spans="20:20" x14ac:dyDescent="0.3">
      <c r="T1068" s="229"/>
    </row>
    <row r="1069" spans="20:20" x14ac:dyDescent="0.3">
      <c r="T1069" s="229"/>
    </row>
    <row r="1070" spans="20:20" x14ac:dyDescent="0.3">
      <c r="T1070" s="229"/>
    </row>
    <row r="1071" spans="20:20" x14ac:dyDescent="0.3">
      <c r="T1071" s="229"/>
    </row>
    <row r="1072" spans="20:20" x14ac:dyDescent="0.3">
      <c r="T1072" s="229"/>
    </row>
    <row r="1073" spans="20:20" x14ac:dyDescent="0.3">
      <c r="T1073" s="229"/>
    </row>
    <row r="1074" spans="20:20" x14ac:dyDescent="0.3">
      <c r="T1074" s="229"/>
    </row>
    <row r="1075" spans="20:20" x14ac:dyDescent="0.3">
      <c r="T1075" s="229"/>
    </row>
    <row r="1076" spans="20:20" x14ac:dyDescent="0.3">
      <c r="T1076" s="229"/>
    </row>
    <row r="1077" spans="20:20" x14ac:dyDescent="0.3">
      <c r="T1077" s="229"/>
    </row>
    <row r="1078" spans="20:20" x14ac:dyDescent="0.3">
      <c r="T1078" s="229"/>
    </row>
    <row r="1079" spans="20:20" x14ac:dyDescent="0.3">
      <c r="T1079" s="229"/>
    </row>
    <row r="1080" spans="20:20" x14ac:dyDescent="0.3">
      <c r="T1080" s="229"/>
    </row>
    <row r="1081" spans="20:20" x14ac:dyDescent="0.3">
      <c r="T1081" s="229"/>
    </row>
    <row r="1082" spans="20:20" x14ac:dyDescent="0.3">
      <c r="T1082" s="229"/>
    </row>
    <row r="1083" spans="20:20" x14ac:dyDescent="0.3">
      <c r="T1083" s="229"/>
    </row>
    <row r="1084" spans="20:20" x14ac:dyDescent="0.3">
      <c r="T1084" s="229"/>
    </row>
    <row r="1085" spans="20:20" x14ac:dyDescent="0.3">
      <c r="T1085" s="229"/>
    </row>
    <row r="1086" spans="20:20" x14ac:dyDescent="0.3">
      <c r="T1086" s="229"/>
    </row>
    <row r="1087" spans="20:20" x14ac:dyDescent="0.3">
      <c r="T1087" s="229"/>
    </row>
    <row r="1088" spans="20:20" x14ac:dyDescent="0.3">
      <c r="T1088" s="229"/>
    </row>
    <row r="1089" spans="20:20" x14ac:dyDescent="0.3">
      <c r="T1089" s="229"/>
    </row>
    <row r="1090" spans="20:20" x14ac:dyDescent="0.3">
      <c r="T1090" s="229"/>
    </row>
    <row r="1091" spans="20:20" x14ac:dyDescent="0.3">
      <c r="T1091" s="229"/>
    </row>
    <row r="1092" spans="20:20" x14ac:dyDescent="0.3">
      <c r="T1092" s="229"/>
    </row>
    <row r="1093" spans="20:20" x14ac:dyDescent="0.3">
      <c r="T1093" s="229"/>
    </row>
    <row r="1094" spans="20:20" x14ac:dyDescent="0.3">
      <c r="T1094" s="229"/>
    </row>
    <row r="1095" spans="20:20" x14ac:dyDescent="0.3">
      <c r="T1095" s="229"/>
    </row>
    <row r="1096" spans="20:20" x14ac:dyDescent="0.3">
      <c r="T1096" s="229"/>
    </row>
    <row r="1097" spans="20:20" x14ac:dyDescent="0.3">
      <c r="T1097" s="229"/>
    </row>
    <row r="1098" spans="20:20" x14ac:dyDescent="0.3">
      <c r="T1098" s="229"/>
    </row>
    <row r="1099" spans="20:20" x14ac:dyDescent="0.3">
      <c r="T1099" s="229"/>
    </row>
    <row r="1100" spans="20:20" x14ac:dyDescent="0.3">
      <c r="T1100" s="229"/>
    </row>
    <row r="1101" spans="20:20" x14ac:dyDescent="0.3">
      <c r="T1101" s="229"/>
    </row>
    <row r="1102" spans="20:20" x14ac:dyDescent="0.3">
      <c r="T1102" s="229"/>
    </row>
    <row r="1103" spans="20:20" x14ac:dyDescent="0.3">
      <c r="T1103" s="229"/>
    </row>
    <row r="1104" spans="20:20" x14ac:dyDescent="0.3">
      <c r="T1104" s="229"/>
    </row>
    <row r="1105" spans="20:20" x14ac:dyDescent="0.3">
      <c r="T1105" s="229"/>
    </row>
    <row r="1106" spans="20:20" x14ac:dyDescent="0.3">
      <c r="T1106" s="229"/>
    </row>
    <row r="1107" spans="20:20" x14ac:dyDescent="0.3">
      <c r="T1107" s="229"/>
    </row>
    <row r="1108" spans="20:20" x14ac:dyDescent="0.3">
      <c r="T1108" s="229"/>
    </row>
    <row r="1109" spans="20:20" x14ac:dyDescent="0.3">
      <c r="T1109" s="229"/>
    </row>
    <row r="1110" spans="20:20" x14ac:dyDescent="0.3">
      <c r="T1110" s="229"/>
    </row>
    <row r="1111" spans="20:20" x14ac:dyDescent="0.3">
      <c r="T1111" s="229"/>
    </row>
    <row r="1112" spans="20:20" x14ac:dyDescent="0.3">
      <c r="T1112" s="229"/>
    </row>
    <row r="1113" spans="20:20" x14ac:dyDescent="0.3">
      <c r="T1113" s="229"/>
    </row>
    <row r="1114" spans="20:20" x14ac:dyDescent="0.3">
      <c r="T1114" s="229"/>
    </row>
    <row r="1115" spans="20:20" x14ac:dyDescent="0.3">
      <c r="T1115" s="229"/>
    </row>
    <row r="1116" spans="20:20" x14ac:dyDescent="0.3">
      <c r="T1116" s="229"/>
    </row>
    <row r="1117" spans="20:20" x14ac:dyDescent="0.3">
      <c r="T1117" s="229"/>
    </row>
    <row r="1118" spans="20:20" x14ac:dyDescent="0.3">
      <c r="T1118" s="229"/>
    </row>
    <row r="1119" spans="20:20" x14ac:dyDescent="0.3">
      <c r="T1119" s="229"/>
    </row>
    <row r="1120" spans="20:20" x14ac:dyDescent="0.3">
      <c r="T1120" s="229"/>
    </row>
    <row r="1121" spans="20:20" x14ac:dyDescent="0.3">
      <c r="T1121" s="229"/>
    </row>
    <row r="1122" spans="20:20" x14ac:dyDescent="0.3">
      <c r="T1122" s="229"/>
    </row>
    <row r="1123" spans="20:20" x14ac:dyDescent="0.3">
      <c r="T1123" s="229"/>
    </row>
    <row r="1124" spans="20:20" x14ac:dyDescent="0.3">
      <c r="T1124" s="229"/>
    </row>
    <row r="1125" spans="20:20" x14ac:dyDescent="0.3">
      <c r="T1125" s="229"/>
    </row>
    <row r="1126" spans="20:20" x14ac:dyDescent="0.3">
      <c r="T1126" s="229"/>
    </row>
    <row r="1127" spans="20:20" x14ac:dyDescent="0.3">
      <c r="T1127" s="229"/>
    </row>
    <row r="1128" spans="20:20" x14ac:dyDescent="0.3">
      <c r="T1128" s="229"/>
    </row>
    <row r="1129" spans="20:20" x14ac:dyDescent="0.3">
      <c r="T1129" s="229"/>
    </row>
    <row r="1130" spans="20:20" x14ac:dyDescent="0.3">
      <c r="T1130" s="229"/>
    </row>
    <row r="1131" spans="20:20" x14ac:dyDescent="0.3">
      <c r="T1131" s="229"/>
    </row>
    <row r="1132" spans="20:20" x14ac:dyDescent="0.3">
      <c r="T1132" s="229"/>
    </row>
    <row r="1133" spans="20:20" x14ac:dyDescent="0.3">
      <c r="T1133" s="229"/>
    </row>
    <row r="1134" spans="20:20" x14ac:dyDescent="0.3">
      <c r="T1134" s="229"/>
    </row>
    <row r="1135" spans="20:20" x14ac:dyDescent="0.3">
      <c r="T1135" s="229"/>
    </row>
    <row r="1136" spans="20:20" x14ac:dyDescent="0.3">
      <c r="T1136" s="229"/>
    </row>
    <row r="1137" spans="20:20" x14ac:dyDescent="0.3">
      <c r="T1137" s="229"/>
    </row>
    <row r="1138" spans="20:20" x14ac:dyDescent="0.3">
      <c r="T1138" s="229"/>
    </row>
    <row r="1139" spans="20:20" x14ac:dyDescent="0.3">
      <c r="T1139" s="229"/>
    </row>
    <row r="1140" spans="20:20" x14ac:dyDescent="0.3">
      <c r="T1140" s="229"/>
    </row>
    <row r="1141" spans="20:20" x14ac:dyDescent="0.3">
      <c r="T1141" s="229"/>
    </row>
    <row r="1142" spans="20:20" x14ac:dyDescent="0.3">
      <c r="T1142" s="229"/>
    </row>
    <row r="1143" spans="20:20" x14ac:dyDescent="0.3">
      <c r="T1143" s="229"/>
    </row>
    <row r="1144" spans="20:20" x14ac:dyDescent="0.3">
      <c r="T1144" s="229"/>
    </row>
    <row r="1145" spans="20:20" x14ac:dyDescent="0.3">
      <c r="T1145" s="229"/>
    </row>
    <row r="1146" spans="20:20" x14ac:dyDescent="0.3">
      <c r="T1146" s="229"/>
    </row>
    <row r="1147" spans="20:20" x14ac:dyDescent="0.3">
      <c r="T1147" s="229"/>
    </row>
    <row r="1148" spans="20:20" x14ac:dyDescent="0.3">
      <c r="T1148" s="229"/>
    </row>
    <row r="1149" spans="20:20" x14ac:dyDescent="0.3">
      <c r="T1149" s="229"/>
    </row>
    <row r="1150" spans="20:20" x14ac:dyDescent="0.3">
      <c r="T1150" s="229"/>
    </row>
    <row r="1151" spans="20:20" x14ac:dyDescent="0.3">
      <c r="T1151" s="229"/>
    </row>
    <row r="1152" spans="20:20" x14ac:dyDescent="0.3">
      <c r="T1152" s="229"/>
    </row>
    <row r="1153" spans="20:20" x14ac:dyDescent="0.3">
      <c r="T1153" s="229"/>
    </row>
    <row r="1154" spans="20:20" x14ac:dyDescent="0.3">
      <c r="T1154" s="229"/>
    </row>
    <row r="1155" spans="20:20" x14ac:dyDescent="0.3">
      <c r="T1155" s="229"/>
    </row>
    <row r="1156" spans="20:20" x14ac:dyDescent="0.3">
      <c r="T1156" s="229"/>
    </row>
    <row r="1157" spans="20:20" x14ac:dyDescent="0.3">
      <c r="T1157" s="229"/>
    </row>
    <row r="1158" spans="20:20" x14ac:dyDescent="0.3">
      <c r="T1158" s="229"/>
    </row>
    <row r="1159" spans="20:20" x14ac:dyDescent="0.3">
      <c r="T1159" s="229"/>
    </row>
    <row r="1160" spans="20:20" x14ac:dyDescent="0.3">
      <c r="T1160" s="229"/>
    </row>
    <row r="1161" spans="20:20" x14ac:dyDescent="0.3">
      <c r="T1161" s="229"/>
    </row>
    <row r="1162" spans="20:20" x14ac:dyDescent="0.3">
      <c r="T1162" s="229"/>
    </row>
    <row r="1163" spans="20:20" x14ac:dyDescent="0.3">
      <c r="T1163" s="229"/>
    </row>
    <row r="1164" spans="20:20" x14ac:dyDescent="0.3">
      <c r="T1164" s="229"/>
    </row>
    <row r="1165" spans="20:20" x14ac:dyDescent="0.3">
      <c r="T1165" s="229"/>
    </row>
    <row r="1166" spans="20:20" x14ac:dyDescent="0.3">
      <c r="T1166" s="229"/>
    </row>
    <row r="1167" spans="20:20" x14ac:dyDescent="0.3">
      <c r="T1167" s="229"/>
    </row>
    <row r="1168" spans="20:20" x14ac:dyDescent="0.3">
      <c r="T1168" s="229"/>
    </row>
    <row r="1169" spans="20:20" x14ac:dyDescent="0.3">
      <c r="T1169" s="229"/>
    </row>
    <row r="1170" spans="20:20" x14ac:dyDescent="0.3">
      <c r="T1170" s="229"/>
    </row>
    <row r="1171" spans="20:20" x14ac:dyDescent="0.3">
      <c r="T1171" s="229"/>
    </row>
    <row r="1172" spans="20:20" x14ac:dyDescent="0.3">
      <c r="T1172" s="229"/>
    </row>
    <row r="1173" spans="20:20" x14ac:dyDescent="0.3">
      <c r="T1173" s="229"/>
    </row>
    <row r="1174" spans="20:20" x14ac:dyDescent="0.3">
      <c r="T1174" s="229"/>
    </row>
    <row r="1175" spans="20:20" x14ac:dyDescent="0.3">
      <c r="T1175" s="229"/>
    </row>
    <row r="1176" spans="20:20" x14ac:dyDescent="0.3">
      <c r="T1176" s="229"/>
    </row>
    <row r="1177" spans="20:20" x14ac:dyDescent="0.3">
      <c r="T1177" s="229"/>
    </row>
    <row r="1178" spans="20:20" x14ac:dyDescent="0.3">
      <c r="T1178" s="229"/>
    </row>
    <row r="1179" spans="20:20" x14ac:dyDescent="0.3">
      <c r="T1179" s="229"/>
    </row>
    <row r="1180" spans="20:20" x14ac:dyDescent="0.3">
      <c r="T1180" s="229"/>
    </row>
    <row r="1181" spans="20:20" x14ac:dyDescent="0.3">
      <c r="T1181" s="229"/>
    </row>
    <row r="1182" spans="20:20" x14ac:dyDescent="0.3">
      <c r="T1182" s="229"/>
    </row>
    <row r="1183" spans="20:20" x14ac:dyDescent="0.3">
      <c r="T1183" s="229"/>
    </row>
    <row r="1184" spans="20:20" x14ac:dyDescent="0.3">
      <c r="T1184" s="229"/>
    </row>
    <row r="1185" spans="20:20" x14ac:dyDescent="0.3">
      <c r="T1185" s="229"/>
    </row>
    <row r="1186" spans="20:20" x14ac:dyDescent="0.3">
      <c r="T1186" s="229"/>
    </row>
    <row r="1187" spans="20:20" x14ac:dyDescent="0.3">
      <c r="T1187" s="229"/>
    </row>
    <row r="1188" spans="20:20" x14ac:dyDescent="0.3">
      <c r="T1188" s="229"/>
    </row>
    <row r="1189" spans="20:20" x14ac:dyDescent="0.3">
      <c r="T1189" s="229"/>
    </row>
    <row r="1190" spans="20:20" x14ac:dyDescent="0.3">
      <c r="T1190" s="229"/>
    </row>
    <row r="1191" spans="20:20" x14ac:dyDescent="0.3">
      <c r="T1191" s="229"/>
    </row>
    <row r="1192" spans="20:20" x14ac:dyDescent="0.3">
      <c r="T1192" s="229"/>
    </row>
    <row r="1193" spans="20:20" x14ac:dyDescent="0.3">
      <c r="T1193" s="229"/>
    </row>
    <row r="1194" spans="20:20" x14ac:dyDescent="0.3">
      <c r="T1194" s="229"/>
    </row>
    <row r="1195" spans="20:20" x14ac:dyDescent="0.3">
      <c r="T1195" s="229"/>
    </row>
    <row r="1196" spans="20:20" x14ac:dyDescent="0.3">
      <c r="T1196" s="229"/>
    </row>
    <row r="1197" spans="20:20" x14ac:dyDescent="0.3">
      <c r="T1197" s="229"/>
    </row>
    <row r="1198" spans="20:20" x14ac:dyDescent="0.3">
      <c r="T1198" s="229"/>
    </row>
    <row r="1199" spans="20:20" x14ac:dyDescent="0.3">
      <c r="T1199" s="229"/>
    </row>
    <row r="1200" spans="20:20" x14ac:dyDescent="0.3">
      <c r="T1200" s="229"/>
    </row>
    <row r="1201" spans="20:20" x14ac:dyDescent="0.3">
      <c r="T1201" s="229"/>
    </row>
    <row r="1202" spans="20:20" x14ac:dyDescent="0.3">
      <c r="T1202" s="229"/>
    </row>
    <row r="1203" spans="20:20" x14ac:dyDescent="0.3">
      <c r="T1203" s="229"/>
    </row>
    <row r="1204" spans="20:20" x14ac:dyDescent="0.3">
      <c r="T1204" s="229"/>
    </row>
    <row r="1205" spans="20:20" x14ac:dyDescent="0.3">
      <c r="T1205" s="229"/>
    </row>
    <row r="1206" spans="20:20" x14ac:dyDescent="0.3">
      <c r="T1206" s="229"/>
    </row>
    <row r="1207" spans="20:20" x14ac:dyDescent="0.3">
      <c r="T1207" s="229"/>
    </row>
    <row r="1208" spans="20:20" x14ac:dyDescent="0.3">
      <c r="T1208" s="229"/>
    </row>
    <row r="1209" spans="20:20" x14ac:dyDescent="0.3">
      <c r="T1209" s="229"/>
    </row>
    <row r="1210" spans="20:20" x14ac:dyDescent="0.3">
      <c r="T1210" s="229"/>
    </row>
    <row r="1211" spans="20:20" x14ac:dyDescent="0.3">
      <c r="T1211" s="229"/>
    </row>
    <row r="1213" spans="20:20" x14ac:dyDescent="0.3">
      <c r="T1213" s="229"/>
    </row>
    <row r="1215" spans="20:20" x14ac:dyDescent="0.3">
      <c r="T1215" s="229"/>
    </row>
    <row r="1216" spans="20:20" x14ac:dyDescent="0.3">
      <c r="T1216" s="229"/>
    </row>
    <row r="1217" spans="20:20" x14ac:dyDescent="0.3">
      <c r="T1217" s="229"/>
    </row>
    <row r="1218" spans="20:20" x14ac:dyDescent="0.3">
      <c r="T1218" s="229"/>
    </row>
    <row r="1219" spans="20:20" x14ac:dyDescent="0.3">
      <c r="T1219" s="229"/>
    </row>
    <row r="1220" spans="20:20" x14ac:dyDescent="0.3">
      <c r="T1220" s="229"/>
    </row>
    <row r="1221" spans="20:20" x14ac:dyDescent="0.3">
      <c r="T1221" s="229"/>
    </row>
    <row r="1222" spans="20:20" x14ac:dyDescent="0.3">
      <c r="T1222" s="229"/>
    </row>
    <row r="1223" spans="20:20" x14ac:dyDescent="0.3">
      <c r="T1223" s="229"/>
    </row>
    <row r="1224" spans="20:20" x14ac:dyDescent="0.3">
      <c r="T1224" s="229"/>
    </row>
    <row r="1225" spans="20:20" x14ac:dyDescent="0.3">
      <c r="T1225" s="229"/>
    </row>
    <row r="1226" spans="20:20" x14ac:dyDescent="0.3">
      <c r="T1226" s="229"/>
    </row>
    <row r="1227" spans="20:20" x14ac:dyDescent="0.3">
      <c r="T1227" s="229"/>
    </row>
    <row r="1228" spans="20:20" x14ac:dyDescent="0.3">
      <c r="T1228" s="229"/>
    </row>
    <row r="1229" spans="20:20" x14ac:dyDescent="0.3">
      <c r="T1229" s="229"/>
    </row>
    <row r="1230" spans="20:20" x14ac:dyDescent="0.3">
      <c r="T1230" s="229"/>
    </row>
    <row r="1231" spans="20:20" x14ac:dyDescent="0.3">
      <c r="T1231" s="229"/>
    </row>
    <row r="1232" spans="20:20" x14ac:dyDescent="0.3">
      <c r="T1232" s="229"/>
    </row>
    <row r="1233" spans="20:20" x14ac:dyDescent="0.3">
      <c r="T1233" s="229"/>
    </row>
    <row r="1234" spans="20:20" x14ac:dyDescent="0.3">
      <c r="T1234" s="229"/>
    </row>
    <row r="1235" spans="20:20" x14ac:dyDescent="0.3">
      <c r="T1235" s="229"/>
    </row>
    <row r="1236" spans="20:20" x14ac:dyDescent="0.3">
      <c r="T1236" s="229"/>
    </row>
    <row r="1237" spans="20:20" x14ac:dyDescent="0.3">
      <c r="T1237" s="229"/>
    </row>
    <row r="1238" spans="20:20" x14ac:dyDescent="0.3">
      <c r="T1238" s="229"/>
    </row>
    <row r="1239" spans="20:20" x14ac:dyDescent="0.3">
      <c r="T1239" s="229"/>
    </row>
    <row r="1240" spans="20:20" x14ac:dyDescent="0.3">
      <c r="T1240" s="229"/>
    </row>
    <row r="1241" spans="20:20" x14ac:dyDescent="0.3">
      <c r="T1241" s="229"/>
    </row>
    <row r="1242" spans="20:20" x14ac:dyDescent="0.3">
      <c r="T1242" s="229"/>
    </row>
    <row r="1243" spans="20:20" x14ac:dyDescent="0.3">
      <c r="T1243" s="229"/>
    </row>
    <row r="1244" spans="20:20" x14ac:dyDescent="0.3">
      <c r="T1244" s="229"/>
    </row>
    <row r="1245" spans="20:20" x14ac:dyDescent="0.3">
      <c r="T1245" s="229"/>
    </row>
    <row r="1246" spans="20:20" x14ac:dyDescent="0.3">
      <c r="T1246" s="229"/>
    </row>
    <row r="1247" spans="20:20" x14ac:dyDescent="0.3">
      <c r="T1247" s="229"/>
    </row>
    <row r="1248" spans="20:20" x14ac:dyDescent="0.3">
      <c r="T1248" s="229"/>
    </row>
    <row r="1249" spans="15:20" x14ac:dyDescent="0.3">
      <c r="O1249" s="228"/>
      <c r="T1249" s="229"/>
    </row>
    <row r="1250" spans="15:20" x14ac:dyDescent="0.3">
      <c r="O1250" s="228"/>
      <c r="T1250" s="229"/>
    </row>
    <row r="1251" spans="15:20" x14ac:dyDescent="0.3">
      <c r="O1251" s="228"/>
      <c r="T1251" s="229"/>
    </row>
    <row r="1252" spans="15:20" x14ac:dyDescent="0.3">
      <c r="O1252" s="228"/>
      <c r="T1252" s="229"/>
    </row>
    <row r="1253" spans="15:20" x14ac:dyDescent="0.3">
      <c r="O1253" s="228"/>
      <c r="T1253" s="229"/>
    </row>
    <row r="1254" spans="15:20" x14ac:dyDescent="0.3">
      <c r="O1254" s="228"/>
      <c r="T1254" s="229"/>
    </row>
    <row r="1255" spans="15:20" x14ac:dyDescent="0.3">
      <c r="O1255" s="228"/>
      <c r="T1255" s="229"/>
    </row>
    <row r="1256" spans="15:20" x14ac:dyDescent="0.3">
      <c r="O1256" s="228"/>
      <c r="T1256" s="229"/>
    </row>
    <row r="1257" spans="15:20" x14ac:dyDescent="0.3">
      <c r="O1257" s="228"/>
      <c r="T1257" s="229"/>
    </row>
    <row r="1258" spans="15:20" x14ac:dyDescent="0.3">
      <c r="O1258" s="228"/>
      <c r="T1258" s="229"/>
    </row>
    <row r="1259" spans="15:20" x14ac:dyDescent="0.3">
      <c r="O1259" s="228"/>
      <c r="T1259" s="229"/>
    </row>
    <row r="1260" spans="15:20" x14ac:dyDescent="0.3">
      <c r="O1260" s="228"/>
      <c r="T1260" s="229"/>
    </row>
    <row r="1261" spans="15:20" x14ac:dyDescent="0.3">
      <c r="O1261" s="228"/>
      <c r="T1261" s="229"/>
    </row>
    <row r="1262" spans="15:20" x14ac:dyDescent="0.3">
      <c r="O1262" s="228"/>
      <c r="T1262" s="229"/>
    </row>
    <row r="1263" spans="15:20" x14ac:dyDescent="0.3">
      <c r="O1263" s="228"/>
      <c r="T1263" s="229"/>
    </row>
    <row r="1264" spans="15:20" x14ac:dyDescent="0.3">
      <c r="O1264" s="228"/>
      <c r="T1264" s="229"/>
    </row>
    <row r="1265" spans="15:20" x14ac:dyDescent="0.3">
      <c r="O1265" s="228"/>
      <c r="T1265" s="229"/>
    </row>
    <row r="1266" spans="15:20" x14ac:dyDescent="0.3">
      <c r="O1266" s="228"/>
      <c r="T1266" s="229"/>
    </row>
    <row r="1267" spans="15:20" x14ac:dyDescent="0.3">
      <c r="O1267" s="228"/>
      <c r="T1267" s="229"/>
    </row>
    <row r="1268" spans="15:20" x14ac:dyDescent="0.3">
      <c r="O1268" s="228"/>
      <c r="T1268" s="229"/>
    </row>
    <row r="1269" spans="15:20" x14ac:dyDescent="0.3">
      <c r="O1269" s="228"/>
      <c r="T1269" s="229"/>
    </row>
    <row r="1270" spans="15:20" x14ac:dyDescent="0.3">
      <c r="O1270" s="228"/>
      <c r="T1270" s="229"/>
    </row>
    <row r="1271" spans="15:20" x14ac:dyDescent="0.3">
      <c r="O1271" s="228"/>
      <c r="T1271" s="229"/>
    </row>
    <row r="1272" spans="15:20" x14ac:dyDescent="0.3">
      <c r="O1272" s="228"/>
      <c r="T1272" s="229"/>
    </row>
    <row r="1273" spans="15:20" x14ac:dyDescent="0.3">
      <c r="O1273" s="228"/>
      <c r="T1273" s="229"/>
    </row>
    <row r="1274" spans="15:20" x14ac:dyDescent="0.3">
      <c r="O1274" s="228"/>
      <c r="T1274" s="229"/>
    </row>
    <row r="1275" spans="15:20" x14ac:dyDescent="0.3">
      <c r="O1275" s="228"/>
      <c r="T1275" s="229"/>
    </row>
    <row r="1276" spans="15:20" x14ac:dyDescent="0.3">
      <c r="O1276" s="228"/>
      <c r="T1276" s="229"/>
    </row>
    <row r="1277" spans="15:20" x14ac:dyDescent="0.3">
      <c r="O1277" s="228"/>
      <c r="T1277" s="229"/>
    </row>
    <row r="1278" spans="15:20" x14ac:dyDescent="0.3">
      <c r="O1278" s="228"/>
      <c r="T1278" s="229"/>
    </row>
    <row r="1279" spans="15:20" x14ac:dyDescent="0.3">
      <c r="T1279" s="229"/>
    </row>
    <row r="1280" spans="15:20" x14ac:dyDescent="0.3">
      <c r="T1280" s="229"/>
    </row>
    <row r="1281" spans="20:20" x14ac:dyDescent="0.3">
      <c r="T1281" s="229"/>
    </row>
    <row r="1282" spans="20:20" x14ac:dyDescent="0.3">
      <c r="T1282" s="229"/>
    </row>
    <row r="1283" spans="20:20" x14ac:dyDescent="0.3">
      <c r="T1283" s="229"/>
    </row>
    <row r="1284" spans="20:20" x14ac:dyDescent="0.3">
      <c r="T1284" s="229"/>
    </row>
    <row r="1285" spans="20:20" x14ac:dyDescent="0.3">
      <c r="T1285" s="229"/>
    </row>
    <row r="1286" spans="20:20" x14ac:dyDescent="0.3">
      <c r="T1286" s="229"/>
    </row>
    <row r="1287" spans="20:20" x14ac:dyDescent="0.3">
      <c r="T1287" s="229"/>
    </row>
    <row r="1288" spans="20:20" x14ac:dyDescent="0.3">
      <c r="T1288" s="229"/>
    </row>
    <row r="1289" spans="20:20" x14ac:dyDescent="0.3">
      <c r="T1289" s="229"/>
    </row>
    <row r="1290" spans="20:20" x14ac:dyDescent="0.3">
      <c r="T1290" s="229"/>
    </row>
    <row r="1291" spans="20:20" x14ac:dyDescent="0.3">
      <c r="T1291" s="229"/>
    </row>
    <row r="1292" spans="20:20" x14ac:dyDescent="0.3">
      <c r="T1292" s="229"/>
    </row>
    <row r="1293" spans="20:20" x14ac:dyDescent="0.3">
      <c r="T1293" s="229"/>
    </row>
    <row r="1294" spans="20:20" x14ac:dyDescent="0.3">
      <c r="T1294" s="229"/>
    </row>
    <row r="1295" spans="20:20" x14ac:dyDescent="0.3">
      <c r="T1295" s="229"/>
    </row>
    <row r="1296" spans="20:20" x14ac:dyDescent="0.3">
      <c r="T1296" s="229"/>
    </row>
    <row r="1297" spans="20:20" x14ac:dyDescent="0.3">
      <c r="T1297" s="229"/>
    </row>
    <row r="1298" spans="20:20" x14ac:dyDescent="0.3">
      <c r="T1298" s="229"/>
    </row>
    <row r="1299" spans="20:20" x14ac:dyDescent="0.3">
      <c r="T1299" s="229"/>
    </row>
    <row r="1300" spans="20:20" x14ac:dyDescent="0.3">
      <c r="T1300" s="229"/>
    </row>
    <row r="1301" spans="20:20" x14ac:dyDescent="0.3">
      <c r="T1301" s="229"/>
    </row>
    <row r="1302" spans="20:20" x14ac:dyDescent="0.3">
      <c r="T1302" s="229"/>
    </row>
    <row r="1303" spans="20:20" x14ac:dyDescent="0.3">
      <c r="T1303" s="229"/>
    </row>
    <row r="1304" spans="20:20" x14ac:dyDescent="0.3">
      <c r="T1304" s="229"/>
    </row>
    <row r="1305" spans="20:20" x14ac:dyDescent="0.3">
      <c r="T1305" s="229"/>
    </row>
    <row r="1306" spans="20:20" x14ac:dyDescent="0.3">
      <c r="T1306" s="229"/>
    </row>
    <row r="1307" spans="20:20" x14ac:dyDescent="0.3">
      <c r="T1307" s="229"/>
    </row>
    <row r="1308" spans="20:20" x14ac:dyDescent="0.3">
      <c r="T1308" s="229"/>
    </row>
    <row r="1309" spans="20:20" x14ac:dyDescent="0.3">
      <c r="T1309" s="229"/>
    </row>
    <row r="1310" spans="20:20" x14ac:dyDescent="0.3">
      <c r="T1310" s="229"/>
    </row>
    <row r="1311" spans="20:20" x14ac:dyDescent="0.3">
      <c r="T1311" s="229"/>
    </row>
    <row r="1312" spans="20:20" x14ac:dyDescent="0.3">
      <c r="T1312" s="229"/>
    </row>
    <row r="1313" spans="20:20" x14ac:dyDescent="0.3">
      <c r="T1313" s="229"/>
    </row>
    <row r="1314" spans="20:20" x14ac:dyDescent="0.3">
      <c r="T1314" s="229"/>
    </row>
    <row r="1315" spans="20:20" x14ac:dyDescent="0.3">
      <c r="T1315" s="229"/>
    </row>
    <row r="1316" spans="20:20" x14ac:dyDescent="0.3">
      <c r="T1316" s="229"/>
    </row>
    <row r="1317" spans="20:20" x14ac:dyDescent="0.3">
      <c r="T1317" s="229"/>
    </row>
    <row r="1318" spans="20:20" x14ac:dyDescent="0.3">
      <c r="T1318" s="229"/>
    </row>
    <row r="1319" spans="20:20" x14ac:dyDescent="0.3">
      <c r="T1319" s="229"/>
    </row>
    <row r="1320" spans="20:20" x14ac:dyDescent="0.3">
      <c r="T1320" s="229"/>
    </row>
    <row r="1321" spans="20:20" x14ac:dyDescent="0.3">
      <c r="T1321" s="229"/>
    </row>
    <row r="1322" spans="20:20" x14ac:dyDescent="0.3">
      <c r="T1322" s="229"/>
    </row>
    <row r="1323" spans="20:20" x14ac:dyDescent="0.3">
      <c r="T1323" s="229"/>
    </row>
    <row r="1324" spans="20:20" x14ac:dyDescent="0.3">
      <c r="T1324" s="229"/>
    </row>
    <row r="1325" spans="20:20" x14ac:dyDescent="0.3">
      <c r="T1325" s="229"/>
    </row>
    <row r="1326" spans="20:20" x14ac:dyDescent="0.3">
      <c r="T1326" s="229"/>
    </row>
    <row r="1327" spans="20:20" x14ac:dyDescent="0.3">
      <c r="T1327" s="229"/>
    </row>
    <row r="1328" spans="20:20" x14ac:dyDescent="0.3">
      <c r="T1328" s="229"/>
    </row>
    <row r="1329" spans="20:20" x14ac:dyDescent="0.3">
      <c r="T1329" s="229"/>
    </row>
    <row r="1330" spans="20:20" x14ac:dyDescent="0.3">
      <c r="T1330" s="229"/>
    </row>
    <row r="1331" spans="20:20" x14ac:dyDescent="0.3">
      <c r="T1331" s="229"/>
    </row>
    <row r="1332" spans="20:20" x14ac:dyDescent="0.3">
      <c r="T1332" s="229"/>
    </row>
    <row r="1333" spans="20:20" x14ac:dyDescent="0.3">
      <c r="T1333" s="229"/>
    </row>
    <row r="1335" spans="20:20" x14ac:dyDescent="0.3">
      <c r="T1335" s="229"/>
    </row>
    <row r="1336" spans="20:20" x14ac:dyDescent="0.3">
      <c r="T1336" s="229"/>
    </row>
    <row r="1337" spans="20:20" x14ac:dyDescent="0.3">
      <c r="T1337" s="229"/>
    </row>
    <row r="1338" spans="20:20" x14ac:dyDescent="0.3">
      <c r="T1338" s="229"/>
    </row>
    <row r="1339" spans="20:20" x14ac:dyDescent="0.3">
      <c r="T1339" s="229"/>
    </row>
    <row r="1340" spans="20:20" x14ac:dyDescent="0.3">
      <c r="T1340" s="229"/>
    </row>
    <row r="1341" spans="20:20" x14ac:dyDescent="0.3">
      <c r="T1341" s="229"/>
    </row>
    <row r="1342" spans="20:20" x14ac:dyDescent="0.3">
      <c r="T1342" s="229"/>
    </row>
    <row r="1343" spans="20:20" x14ac:dyDescent="0.3">
      <c r="T1343" s="229"/>
    </row>
    <row r="1344" spans="20:20" x14ac:dyDescent="0.3">
      <c r="T1344" s="229"/>
    </row>
    <row r="1345" spans="20:20" x14ac:dyDescent="0.3">
      <c r="T1345" s="229"/>
    </row>
    <row r="1346" spans="20:20" x14ac:dyDescent="0.3">
      <c r="T1346" s="229"/>
    </row>
    <row r="1347" spans="20:20" x14ac:dyDescent="0.3">
      <c r="T1347" s="229"/>
    </row>
    <row r="1348" spans="20:20" x14ac:dyDescent="0.3">
      <c r="T1348" s="229"/>
    </row>
    <row r="1349" spans="20:20" x14ac:dyDescent="0.3">
      <c r="T1349" s="229"/>
    </row>
    <row r="1350" spans="20:20" x14ac:dyDescent="0.3">
      <c r="T1350" s="229"/>
    </row>
    <row r="1351" spans="20:20" x14ac:dyDescent="0.3">
      <c r="T1351" s="229"/>
    </row>
    <row r="1352" spans="20:20" x14ac:dyDescent="0.3">
      <c r="T1352" s="229"/>
    </row>
    <row r="1353" spans="20:20" x14ac:dyDescent="0.3">
      <c r="T1353" s="229"/>
    </row>
    <row r="1354" spans="20:20" x14ac:dyDescent="0.3">
      <c r="T1354" s="229"/>
    </row>
    <row r="1355" spans="20:20" x14ac:dyDescent="0.3">
      <c r="T1355" s="229"/>
    </row>
    <row r="1356" spans="20:20" x14ac:dyDescent="0.3">
      <c r="T1356" s="229"/>
    </row>
    <row r="1357" spans="20:20" x14ac:dyDescent="0.3">
      <c r="T1357" s="229"/>
    </row>
    <row r="1358" spans="20:20" x14ac:dyDescent="0.3">
      <c r="T1358" s="229"/>
    </row>
    <row r="1359" spans="20:20" x14ac:dyDescent="0.3">
      <c r="T1359" s="229"/>
    </row>
    <row r="1360" spans="20:20" x14ac:dyDescent="0.3">
      <c r="T1360" s="229"/>
    </row>
    <row r="1361" spans="20:20" x14ac:dyDescent="0.3">
      <c r="T1361" s="229"/>
    </row>
    <row r="1362" spans="20:20" x14ac:dyDescent="0.3">
      <c r="T1362" s="229"/>
    </row>
    <row r="1363" spans="20:20" x14ac:dyDescent="0.3">
      <c r="T1363" s="229"/>
    </row>
    <row r="1364" spans="20:20" x14ac:dyDescent="0.3">
      <c r="T1364" s="229"/>
    </row>
    <row r="1365" spans="20:20" x14ac:dyDescent="0.3">
      <c r="T1365" s="229"/>
    </row>
    <row r="1366" spans="20:20" x14ac:dyDescent="0.3">
      <c r="T1366" s="229"/>
    </row>
    <row r="1367" spans="20:20" x14ac:dyDescent="0.3">
      <c r="T1367" s="229"/>
    </row>
    <row r="1368" spans="20:20" x14ac:dyDescent="0.3">
      <c r="T1368" s="229"/>
    </row>
    <row r="1369" spans="20:20" x14ac:dyDescent="0.3">
      <c r="T1369" s="229"/>
    </row>
    <row r="1370" spans="20:20" x14ac:dyDescent="0.3">
      <c r="T1370" s="229"/>
    </row>
    <row r="1371" spans="20:20" x14ac:dyDescent="0.3">
      <c r="T1371" s="229"/>
    </row>
    <row r="1372" spans="20:20" x14ac:dyDescent="0.3">
      <c r="T1372" s="229"/>
    </row>
    <row r="1373" spans="20:20" x14ac:dyDescent="0.3">
      <c r="T1373" s="229"/>
    </row>
    <row r="1374" spans="20:20" x14ac:dyDescent="0.3">
      <c r="T1374" s="229"/>
    </row>
    <row r="1375" spans="20:20" x14ac:dyDescent="0.3">
      <c r="T1375" s="229"/>
    </row>
    <row r="1376" spans="20:20" x14ac:dyDescent="0.3">
      <c r="T1376" s="229"/>
    </row>
    <row r="1377" spans="20:20" x14ac:dyDescent="0.3">
      <c r="T1377" s="229"/>
    </row>
    <row r="1378" spans="20:20" x14ac:dyDescent="0.3">
      <c r="T1378" s="229"/>
    </row>
    <row r="1379" spans="20:20" x14ac:dyDescent="0.3">
      <c r="T1379" s="229"/>
    </row>
    <row r="1380" spans="20:20" x14ac:dyDescent="0.3">
      <c r="T1380" s="229"/>
    </row>
    <row r="1381" spans="20:20" x14ac:dyDescent="0.3">
      <c r="T1381" s="229"/>
    </row>
    <row r="1382" spans="20:20" x14ac:dyDescent="0.3">
      <c r="T1382" s="229"/>
    </row>
    <row r="1383" spans="20:20" x14ac:dyDescent="0.3">
      <c r="T1383" s="229"/>
    </row>
    <row r="1384" spans="20:20" x14ac:dyDescent="0.3">
      <c r="T1384" s="229"/>
    </row>
    <row r="1385" spans="20:20" x14ac:dyDescent="0.3">
      <c r="T1385" s="229"/>
    </row>
    <row r="1386" spans="20:20" x14ac:dyDescent="0.3">
      <c r="T1386" s="229"/>
    </row>
    <row r="1387" spans="20:20" x14ac:dyDescent="0.3">
      <c r="T1387" s="229"/>
    </row>
    <row r="1388" spans="20:20" x14ac:dyDescent="0.3">
      <c r="T1388" s="229"/>
    </row>
    <row r="1389" spans="20:20" x14ac:dyDescent="0.3">
      <c r="T1389" s="229"/>
    </row>
    <row r="1390" spans="20:20" x14ac:dyDescent="0.3">
      <c r="T1390" s="229"/>
    </row>
    <row r="1391" spans="20:20" x14ac:dyDescent="0.3">
      <c r="T1391" s="229"/>
    </row>
    <row r="1392" spans="20:20" x14ac:dyDescent="0.3">
      <c r="T1392" s="229"/>
    </row>
    <row r="1393" spans="20:20" x14ac:dyDescent="0.3">
      <c r="T1393" s="229"/>
    </row>
    <row r="1394" spans="20:20" x14ac:dyDescent="0.3">
      <c r="T1394" s="229"/>
    </row>
    <row r="1395" spans="20:20" x14ac:dyDescent="0.3">
      <c r="T1395" s="229"/>
    </row>
    <row r="1396" spans="20:20" x14ac:dyDescent="0.3">
      <c r="T1396" s="229"/>
    </row>
    <row r="1397" spans="20:20" x14ac:dyDescent="0.3">
      <c r="T1397" s="229"/>
    </row>
    <row r="1398" spans="20:20" x14ac:dyDescent="0.3">
      <c r="T1398" s="229"/>
    </row>
    <row r="1399" spans="20:20" x14ac:dyDescent="0.3">
      <c r="T1399" s="229"/>
    </row>
    <row r="1400" spans="20:20" x14ac:dyDescent="0.3">
      <c r="T1400" s="229"/>
    </row>
    <row r="1401" spans="20:20" x14ac:dyDescent="0.3">
      <c r="T1401" s="229"/>
    </row>
    <row r="1402" spans="20:20" x14ac:dyDescent="0.3">
      <c r="T1402" s="229"/>
    </row>
    <row r="1403" spans="20:20" x14ac:dyDescent="0.3">
      <c r="T1403" s="229"/>
    </row>
    <row r="1404" spans="20:20" x14ac:dyDescent="0.3">
      <c r="T1404" s="229"/>
    </row>
    <row r="1405" spans="20:20" x14ac:dyDescent="0.3">
      <c r="T1405" s="229"/>
    </row>
    <row r="1406" spans="20:20" x14ac:dyDescent="0.3">
      <c r="T1406" s="229"/>
    </row>
    <row r="1407" spans="20:20" x14ac:dyDescent="0.3">
      <c r="T1407" s="229"/>
    </row>
    <row r="1408" spans="20:20" x14ac:dyDescent="0.3">
      <c r="T1408" s="229"/>
    </row>
    <row r="1409" spans="20:20" x14ac:dyDescent="0.3">
      <c r="T1409" s="229"/>
    </row>
    <row r="1410" spans="20:20" x14ac:dyDescent="0.3">
      <c r="T1410" s="229"/>
    </row>
    <row r="1411" spans="20:20" x14ac:dyDescent="0.3">
      <c r="T1411" s="229"/>
    </row>
    <row r="1412" spans="20:20" x14ac:dyDescent="0.3">
      <c r="T1412" s="229"/>
    </row>
    <row r="1413" spans="20:20" x14ac:dyDescent="0.3">
      <c r="T1413" s="229"/>
    </row>
    <row r="1414" spans="20:20" x14ac:dyDescent="0.3">
      <c r="T1414" s="229"/>
    </row>
    <row r="1415" spans="20:20" x14ac:dyDescent="0.3">
      <c r="T1415" s="229"/>
    </row>
    <row r="1416" spans="20:20" x14ac:dyDescent="0.3">
      <c r="T1416" s="229"/>
    </row>
    <row r="1417" spans="20:20" x14ac:dyDescent="0.3">
      <c r="T1417" s="229"/>
    </row>
    <row r="1418" spans="20:20" x14ac:dyDescent="0.3">
      <c r="T1418" s="229"/>
    </row>
    <row r="1419" spans="20:20" x14ac:dyDescent="0.3">
      <c r="T1419" s="229"/>
    </row>
    <row r="1420" spans="20:20" x14ac:dyDescent="0.3">
      <c r="T1420" s="229"/>
    </row>
    <row r="1421" spans="20:20" x14ac:dyDescent="0.3">
      <c r="T1421" s="229"/>
    </row>
    <row r="1422" spans="20:20" x14ac:dyDescent="0.3">
      <c r="T1422" s="229"/>
    </row>
    <row r="1423" spans="20:20" x14ac:dyDescent="0.3">
      <c r="T1423" s="229"/>
    </row>
    <row r="1424" spans="20:20" x14ac:dyDescent="0.3">
      <c r="T1424" s="229"/>
    </row>
    <row r="1425" spans="20:20" x14ac:dyDescent="0.3">
      <c r="T1425" s="229"/>
    </row>
    <row r="1426" spans="20:20" x14ac:dyDescent="0.3">
      <c r="T1426" s="229"/>
    </row>
    <row r="1427" spans="20:20" x14ac:dyDescent="0.3">
      <c r="T1427" s="229"/>
    </row>
    <row r="1428" spans="20:20" x14ac:dyDescent="0.3">
      <c r="T1428" s="229"/>
    </row>
    <row r="1429" spans="20:20" x14ac:dyDescent="0.3">
      <c r="T1429" s="229"/>
    </row>
    <row r="1430" spans="20:20" x14ac:dyDescent="0.3">
      <c r="T1430" s="229"/>
    </row>
    <row r="1431" spans="20:20" x14ac:dyDescent="0.3">
      <c r="T1431" s="229"/>
    </row>
    <row r="1432" spans="20:20" x14ac:dyDescent="0.3">
      <c r="T1432" s="229"/>
    </row>
    <row r="1433" spans="20:20" x14ac:dyDescent="0.3">
      <c r="T1433" s="229"/>
    </row>
    <row r="1434" spans="20:20" x14ac:dyDescent="0.3">
      <c r="T1434" s="229"/>
    </row>
    <row r="1435" spans="20:20" x14ac:dyDescent="0.3">
      <c r="T1435" s="229"/>
    </row>
    <row r="1436" spans="20:20" x14ac:dyDescent="0.3">
      <c r="T1436" s="229"/>
    </row>
    <row r="1437" spans="20:20" x14ac:dyDescent="0.3">
      <c r="T1437" s="229"/>
    </row>
    <row r="1438" spans="20:20" x14ac:dyDescent="0.3">
      <c r="T1438" s="229"/>
    </row>
    <row r="1439" spans="20:20" x14ac:dyDescent="0.3">
      <c r="T1439" s="229"/>
    </row>
    <row r="1440" spans="20:20" x14ac:dyDescent="0.3">
      <c r="T1440" s="229"/>
    </row>
    <row r="1441" spans="20:20" x14ac:dyDescent="0.3">
      <c r="T1441" s="229"/>
    </row>
    <row r="1442" spans="20:20" x14ac:dyDescent="0.3">
      <c r="T1442" s="229"/>
    </row>
    <row r="1443" spans="20:20" x14ac:dyDescent="0.3">
      <c r="T1443" s="229"/>
    </row>
    <row r="1444" spans="20:20" x14ac:dyDescent="0.3">
      <c r="T1444" s="229"/>
    </row>
    <row r="1445" spans="20:20" x14ac:dyDescent="0.3">
      <c r="T1445" s="229"/>
    </row>
    <row r="1446" spans="20:20" x14ac:dyDescent="0.3">
      <c r="T1446" s="229"/>
    </row>
    <row r="1447" spans="20:20" x14ac:dyDescent="0.3">
      <c r="T1447" s="229"/>
    </row>
    <row r="1448" spans="20:20" x14ac:dyDescent="0.3">
      <c r="T1448" s="229"/>
    </row>
    <row r="1449" spans="20:20" x14ac:dyDescent="0.3">
      <c r="T1449" s="229"/>
    </row>
    <row r="1450" spans="20:20" x14ac:dyDescent="0.3">
      <c r="T1450" s="229"/>
    </row>
    <row r="1451" spans="20:20" x14ac:dyDescent="0.3">
      <c r="T1451" s="229"/>
    </row>
    <row r="1452" spans="20:20" x14ac:dyDescent="0.3">
      <c r="T1452" s="229"/>
    </row>
    <row r="1453" spans="20:20" x14ac:dyDescent="0.3">
      <c r="T1453" s="229"/>
    </row>
    <row r="1454" spans="20:20" x14ac:dyDescent="0.3">
      <c r="T1454" s="229"/>
    </row>
    <row r="1455" spans="20:20" x14ac:dyDescent="0.3">
      <c r="T1455" s="229"/>
    </row>
    <row r="1456" spans="20:20" x14ac:dyDescent="0.3">
      <c r="T1456" s="229"/>
    </row>
    <row r="1457" spans="20:20" x14ac:dyDescent="0.3">
      <c r="T1457" s="229"/>
    </row>
    <row r="1458" spans="20:20" x14ac:dyDescent="0.3">
      <c r="T1458" s="229"/>
    </row>
    <row r="1459" spans="20:20" x14ac:dyDescent="0.3">
      <c r="T1459" s="229"/>
    </row>
    <row r="1460" spans="20:20" x14ac:dyDescent="0.3">
      <c r="T1460" s="229"/>
    </row>
    <row r="1461" spans="20:20" x14ac:dyDescent="0.3">
      <c r="T1461" s="229"/>
    </row>
    <row r="1462" spans="20:20" x14ac:dyDescent="0.3">
      <c r="T1462" s="229"/>
    </row>
    <row r="1463" spans="20:20" x14ac:dyDescent="0.3">
      <c r="T1463" s="229"/>
    </row>
    <row r="1464" spans="20:20" x14ac:dyDescent="0.3">
      <c r="T1464" s="229"/>
    </row>
    <row r="1465" spans="20:20" x14ac:dyDescent="0.3">
      <c r="T1465" s="229"/>
    </row>
    <row r="1466" spans="20:20" x14ac:dyDescent="0.3">
      <c r="T1466" s="229"/>
    </row>
    <row r="1467" spans="20:20" x14ac:dyDescent="0.3">
      <c r="T1467" s="229"/>
    </row>
    <row r="1468" spans="20:20" x14ac:dyDescent="0.3">
      <c r="T1468" s="229"/>
    </row>
    <row r="1469" spans="20:20" x14ac:dyDescent="0.3">
      <c r="T1469" s="229"/>
    </row>
    <row r="1470" spans="20:20" x14ac:dyDescent="0.3">
      <c r="T1470" s="229"/>
    </row>
    <row r="1471" spans="20:20" x14ac:dyDescent="0.3">
      <c r="T1471" s="229"/>
    </row>
    <row r="1472" spans="20:20" x14ac:dyDescent="0.3">
      <c r="T1472" s="229"/>
    </row>
    <row r="1473" spans="20:20" x14ac:dyDescent="0.3">
      <c r="T1473" s="229"/>
    </row>
    <row r="1474" spans="20:20" x14ac:dyDescent="0.3">
      <c r="T1474" s="229"/>
    </row>
    <row r="1475" spans="20:20" x14ac:dyDescent="0.3">
      <c r="T1475" s="229"/>
    </row>
    <row r="1476" spans="20:20" x14ac:dyDescent="0.3">
      <c r="T1476" s="229"/>
    </row>
    <row r="1477" spans="20:20" x14ac:dyDescent="0.3">
      <c r="T1477" s="229"/>
    </row>
    <row r="1478" spans="20:20" x14ac:dyDescent="0.3">
      <c r="T1478" s="229"/>
    </row>
    <row r="1479" spans="20:20" x14ac:dyDescent="0.3">
      <c r="T1479" s="229"/>
    </row>
    <row r="1480" spans="20:20" x14ac:dyDescent="0.3">
      <c r="T1480" s="229"/>
    </row>
    <row r="1481" spans="20:20" x14ac:dyDescent="0.3">
      <c r="T1481" s="229"/>
    </row>
    <row r="1482" spans="20:20" x14ac:dyDescent="0.3">
      <c r="T1482" s="229"/>
    </row>
    <row r="1483" spans="20:20" x14ac:dyDescent="0.3">
      <c r="T1483" s="229"/>
    </row>
    <row r="1484" spans="20:20" x14ac:dyDescent="0.3">
      <c r="T1484" s="229"/>
    </row>
    <row r="1485" spans="20:20" x14ac:dyDescent="0.3">
      <c r="T1485" s="229"/>
    </row>
    <row r="1486" spans="20:20" x14ac:dyDescent="0.3">
      <c r="T1486" s="229"/>
    </row>
    <row r="1487" spans="20:20" x14ac:dyDescent="0.3">
      <c r="T1487" s="229"/>
    </row>
    <row r="1488" spans="20:20" x14ac:dyDescent="0.3">
      <c r="T1488" s="229"/>
    </row>
    <row r="1489" spans="20:20" x14ac:dyDescent="0.3">
      <c r="T1489" s="229"/>
    </row>
    <row r="1490" spans="20:20" x14ac:dyDescent="0.3">
      <c r="T1490" s="229"/>
    </row>
    <row r="1491" spans="20:20" x14ac:dyDescent="0.3">
      <c r="T1491" s="229"/>
    </row>
    <row r="1492" spans="20:20" x14ac:dyDescent="0.3">
      <c r="T1492" s="229"/>
    </row>
    <row r="1493" spans="20:20" x14ac:dyDescent="0.3">
      <c r="T1493" s="229"/>
    </row>
    <row r="1494" spans="20:20" x14ac:dyDescent="0.3">
      <c r="T1494" s="229"/>
    </row>
    <row r="1495" spans="20:20" x14ac:dyDescent="0.3">
      <c r="T1495" s="229"/>
    </row>
    <row r="1496" spans="20:20" x14ac:dyDescent="0.3">
      <c r="T1496" s="229"/>
    </row>
    <row r="1497" spans="20:20" x14ac:dyDescent="0.3">
      <c r="T1497" s="229"/>
    </row>
    <row r="1498" spans="20:20" x14ac:dyDescent="0.3">
      <c r="T1498" s="229"/>
    </row>
    <row r="1499" spans="20:20" x14ac:dyDescent="0.3">
      <c r="T1499" s="229"/>
    </row>
    <row r="1500" spans="20:20" x14ac:dyDescent="0.3">
      <c r="T1500" s="229"/>
    </row>
    <row r="1501" spans="20:20" x14ac:dyDescent="0.3">
      <c r="T1501" s="229"/>
    </row>
    <row r="1502" spans="20:20" x14ac:dyDescent="0.3">
      <c r="T1502" s="229"/>
    </row>
    <row r="1503" spans="20:20" x14ac:dyDescent="0.3">
      <c r="T1503" s="229"/>
    </row>
    <row r="1504" spans="20:20" x14ac:dyDescent="0.3">
      <c r="T1504" s="229"/>
    </row>
    <row r="1505" spans="20:20" x14ac:dyDescent="0.3">
      <c r="T1505" s="229"/>
    </row>
    <row r="1506" spans="20:20" x14ac:dyDescent="0.3">
      <c r="T1506" s="229"/>
    </row>
    <row r="1507" spans="20:20" x14ac:dyDescent="0.3">
      <c r="T1507" s="229"/>
    </row>
    <row r="1508" spans="20:20" x14ac:dyDescent="0.3">
      <c r="T1508" s="229"/>
    </row>
    <row r="1509" spans="20:20" x14ac:dyDescent="0.3">
      <c r="T1509" s="229"/>
    </row>
    <row r="1510" spans="20:20" x14ac:dyDescent="0.3">
      <c r="T1510" s="229"/>
    </row>
    <row r="1511" spans="20:20" x14ac:dyDescent="0.3">
      <c r="T1511" s="229"/>
    </row>
    <row r="1512" spans="20:20" x14ac:dyDescent="0.3">
      <c r="T1512" s="229"/>
    </row>
    <row r="1513" spans="20:20" x14ac:dyDescent="0.3">
      <c r="T1513" s="229"/>
    </row>
    <row r="1514" spans="20:20" x14ac:dyDescent="0.3">
      <c r="T1514" s="229"/>
    </row>
    <row r="1515" spans="20:20" x14ac:dyDescent="0.3">
      <c r="T1515" s="229"/>
    </row>
    <row r="1516" spans="20:20" x14ac:dyDescent="0.3">
      <c r="T1516" s="229"/>
    </row>
    <row r="1517" spans="20:20" x14ac:dyDescent="0.3">
      <c r="T1517" s="229"/>
    </row>
    <row r="1518" spans="20:20" x14ac:dyDescent="0.3">
      <c r="T1518" s="229"/>
    </row>
    <row r="1519" spans="20:20" x14ac:dyDescent="0.3">
      <c r="T1519" s="229"/>
    </row>
    <row r="1520" spans="20:20" x14ac:dyDescent="0.3">
      <c r="T1520" s="229"/>
    </row>
    <row r="1521" spans="20:20" x14ac:dyDescent="0.3">
      <c r="T1521" s="229"/>
    </row>
    <row r="1522" spans="20:20" x14ac:dyDescent="0.3">
      <c r="T1522" s="229"/>
    </row>
    <row r="1523" spans="20:20" x14ac:dyDescent="0.3">
      <c r="T1523" s="229"/>
    </row>
    <row r="1524" spans="20:20" x14ac:dyDescent="0.3">
      <c r="T1524" s="229"/>
    </row>
    <row r="1525" spans="20:20" x14ac:dyDescent="0.3">
      <c r="T1525" s="229"/>
    </row>
    <row r="1526" spans="20:20" x14ac:dyDescent="0.3">
      <c r="T1526" s="229"/>
    </row>
    <row r="1527" spans="20:20" x14ac:dyDescent="0.3">
      <c r="T1527" s="229"/>
    </row>
    <row r="1528" spans="20:20" x14ac:dyDescent="0.3">
      <c r="T1528" s="229"/>
    </row>
    <row r="1529" spans="20:20" x14ac:dyDescent="0.3">
      <c r="T1529" s="229"/>
    </row>
    <row r="1530" spans="20:20" x14ac:dyDescent="0.3">
      <c r="T1530" s="229"/>
    </row>
    <row r="1531" spans="20:20" x14ac:dyDescent="0.3">
      <c r="T1531" s="229"/>
    </row>
    <row r="1532" spans="20:20" x14ac:dyDescent="0.3">
      <c r="T1532" s="229"/>
    </row>
    <row r="1533" spans="20:20" x14ac:dyDescent="0.3">
      <c r="T1533" s="229"/>
    </row>
    <row r="1534" spans="20:20" x14ac:dyDescent="0.3">
      <c r="T1534" s="229"/>
    </row>
    <row r="1535" spans="20:20" x14ac:dyDescent="0.3">
      <c r="T1535" s="229"/>
    </row>
    <row r="1536" spans="20:20" x14ac:dyDescent="0.3">
      <c r="T1536" s="229"/>
    </row>
    <row r="1537" spans="20:20" x14ac:dyDescent="0.3">
      <c r="T1537" s="229"/>
    </row>
    <row r="1538" spans="20:20" x14ac:dyDescent="0.3">
      <c r="T1538" s="229"/>
    </row>
    <row r="1539" spans="20:20" x14ac:dyDescent="0.3">
      <c r="T1539" s="229"/>
    </row>
    <row r="1540" spans="20:20" x14ac:dyDescent="0.3">
      <c r="T1540" s="229"/>
    </row>
    <row r="1541" spans="20:20" x14ac:dyDescent="0.3">
      <c r="T1541" s="229"/>
    </row>
    <row r="1542" spans="20:20" x14ac:dyDescent="0.3">
      <c r="T1542" s="229"/>
    </row>
    <row r="1543" spans="20:20" x14ac:dyDescent="0.3">
      <c r="T1543" s="229"/>
    </row>
    <row r="1544" spans="20:20" x14ac:dyDescent="0.3">
      <c r="T1544" s="229"/>
    </row>
    <row r="1545" spans="20:20" x14ac:dyDescent="0.3">
      <c r="T1545" s="229"/>
    </row>
    <row r="1546" spans="20:20" x14ac:dyDescent="0.3">
      <c r="T1546" s="229"/>
    </row>
    <row r="1547" spans="20:20" x14ac:dyDescent="0.3">
      <c r="T1547" s="229"/>
    </row>
    <row r="1548" spans="20:20" x14ac:dyDescent="0.3">
      <c r="T1548" s="229"/>
    </row>
    <row r="1549" spans="20:20" x14ac:dyDescent="0.3">
      <c r="T1549" s="229"/>
    </row>
    <row r="1550" spans="20:20" x14ac:dyDescent="0.3">
      <c r="T1550" s="229"/>
    </row>
    <row r="1551" spans="20:20" x14ac:dyDescent="0.3">
      <c r="T1551" s="229"/>
    </row>
    <row r="1552" spans="20:20" x14ac:dyDescent="0.3">
      <c r="T1552" s="229"/>
    </row>
    <row r="1553" spans="20:20" x14ac:dyDescent="0.3">
      <c r="T1553" s="229"/>
    </row>
    <row r="1554" spans="20:20" x14ac:dyDescent="0.3">
      <c r="T1554" s="229"/>
    </row>
    <row r="1555" spans="20:20" x14ac:dyDescent="0.3">
      <c r="T1555" s="229"/>
    </row>
    <row r="1556" spans="20:20" x14ac:dyDescent="0.3">
      <c r="T1556" s="229"/>
    </row>
    <row r="1557" spans="20:20" x14ac:dyDescent="0.3">
      <c r="T1557" s="229"/>
    </row>
    <row r="1558" spans="20:20" x14ac:dyDescent="0.3">
      <c r="T1558" s="229"/>
    </row>
    <row r="1559" spans="20:20" x14ac:dyDescent="0.3">
      <c r="T1559" s="229"/>
    </row>
    <row r="1560" spans="20:20" x14ac:dyDescent="0.3">
      <c r="T1560" s="229"/>
    </row>
    <row r="1561" spans="20:20" x14ac:dyDescent="0.3">
      <c r="T1561" s="229"/>
    </row>
    <row r="1562" spans="20:20" x14ac:dyDescent="0.3">
      <c r="T1562" s="229"/>
    </row>
    <row r="1563" spans="20:20" x14ac:dyDescent="0.3">
      <c r="T1563" s="229"/>
    </row>
    <row r="1564" spans="20:20" x14ac:dyDescent="0.3">
      <c r="T1564" s="229"/>
    </row>
    <row r="1565" spans="20:20" x14ac:dyDescent="0.3">
      <c r="T1565" s="229"/>
    </row>
    <row r="1566" spans="20:20" x14ac:dyDescent="0.3">
      <c r="T1566" s="229"/>
    </row>
    <row r="1567" spans="20:20" x14ac:dyDescent="0.3">
      <c r="T1567" s="229"/>
    </row>
    <row r="1568" spans="20:20" x14ac:dyDescent="0.3">
      <c r="T1568" s="229"/>
    </row>
    <row r="1569" spans="20:20" x14ac:dyDescent="0.3">
      <c r="T1569" s="229"/>
    </row>
    <row r="1570" spans="20:20" x14ac:dyDescent="0.3">
      <c r="T1570" s="229"/>
    </row>
    <row r="1571" spans="20:20" x14ac:dyDescent="0.3">
      <c r="T1571" s="229"/>
    </row>
    <row r="1572" spans="20:20" x14ac:dyDescent="0.3">
      <c r="T1572" s="229"/>
    </row>
    <row r="1573" spans="20:20" x14ac:dyDescent="0.3">
      <c r="T1573" s="229"/>
    </row>
    <row r="1574" spans="20:20" x14ac:dyDescent="0.3">
      <c r="T1574" s="229"/>
    </row>
    <row r="1575" spans="20:20" x14ac:dyDescent="0.3">
      <c r="T1575" s="229"/>
    </row>
    <row r="1576" spans="20:20" x14ac:dyDescent="0.3">
      <c r="T1576" s="229"/>
    </row>
    <row r="1577" spans="20:20" x14ac:dyDescent="0.3">
      <c r="T1577" s="229"/>
    </row>
    <row r="1578" spans="20:20" x14ac:dyDescent="0.3">
      <c r="T1578" s="229"/>
    </row>
    <row r="1579" spans="20:20" x14ac:dyDescent="0.3">
      <c r="T1579" s="229"/>
    </row>
    <row r="1580" spans="20:20" x14ac:dyDescent="0.3">
      <c r="T1580" s="229"/>
    </row>
    <row r="1581" spans="20:20" x14ac:dyDescent="0.3">
      <c r="T1581" s="229"/>
    </row>
    <row r="1582" spans="20:20" x14ac:dyDescent="0.3">
      <c r="T1582" s="229"/>
    </row>
    <row r="1583" spans="20:20" x14ac:dyDescent="0.3">
      <c r="T1583" s="229"/>
    </row>
    <row r="1584" spans="20:20" x14ac:dyDescent="0.3">
      <c r="T1584" s="229"/>
    </row>
    <row r="1585" spans="20:20" x14ac:dyDescent="0.3">
      <c r="T1585" s="229"/>
    </row>
    <row r="1586" spans="20:20" x14ac:dyDescent="0.3">
      <c r="T1586" s="229"/>
    </row>
    <row r="1587" spans="20:20" x14ac:dyDescent="0.3">
      <c r="T1587" s="229"/>
    </row>
    <row r="1588" spans="20:20" x14ac:dyDescent="0.3">
      <c r="T1588" s="229"/>
    </row>
    <row r="1589" spans="20:20" x14ac:dyDescent="0.3">
      <c r="T1589" s="229"/>
    </row>
    <row r="1590" spans="20:20" x14ac:dyDescent="0.3">
      <c r="T1590" s="229"/>
    </row>
    <row r="1591" spans="20:20" x14ac:dyDescent="0.3">
      <c r="T1591" s="229"/>
    </row>
    <row r="1592" spans="20:20" x14ac:dyDescent="0.3">
      <c r="T1592" s="229"/>
    </row>
    <row r="1593" spans="20:20" x14ac:dyDescent="0.3">
      <c r="T1593" s="229"/>
    </row>
    <row r="1594" spans="20:20" x14ac:dyDescent="0.3">
      <c r="T1594" s="229"/>
    </row>
    <row r="1595" spans="20:20" x14ac:dyDescent="0.3">
      <c r="T1595" s="229"/>
    </row>
    <row r="1596" spans="20:20" x14ac:dyDescent="0.3">
      <c r="T1596" s="229"/>
    </row>
    <row r="1597" spans="20:20" x14ac:dyDescent="0.3">
      <c r="T1597" s="229"/>
    </row>
    <row r="1598" spans="20:20" x14ac:dyDescent="0.3">
      <c r="T1598" s="229"/>
    </row>
    <row r="1599" spans="20:20" x14ac:dyDescent="0.3">
      <c r="T1599" s="229"/>
    </row>
    <row r="1600" spans="20:20" x14ac:dyDescent="0.3">
      <c r="T1600" s="229"/>
    </row>
    <row r="1601" spans="20:20" x14ac:dyDescent="0.3">
      <c r="T1601" s="229"/>
    </row>
    <row r="1602" spans="20:20" x14ac:dyDescent="0.3">
      <c r="T1602" s="229"/>
    </row>
    <row r="1603" spans="20:20" x14ac:dyDescent="0.3">
      <c r="T1603" s="229"/>
    </row>
    <row r="1604" spans="20:20" x14ac:dyDescent="0.3">
      <c r="T1604" s="229"/>
    </row>
    <row r="1605" spans="20:20" x14ac:dyDescent="0.3">
      <c r="T1605" s="229"/>
    </row>
    <row r="1606" spans="20:20" x14ac:dyDescent="0.3">
      <c r="T1606" s="229"/>
    </row>
    <row r="1607" spans="20:20" x14ac:dyDescent="0.3">
      <c r="T1607" s="229"/>
    </row>
    <row r="1608" spans="20:20" x14ac:dyDescent="0.3">
      <c r="T1608" s="229"/>
    </row>
    <row r="1609" spans="20:20" x14ac:dyDescent="0.3">
      <c r="T1609" s="229"/>
    </row>
    <row r="1610" spans="20:20" x14ac:dyDescent="0.3">
      <c r="T1610" s="229"/>
    </row>
    <row r="1611" spans="20:20" x14ac:dyDescent="0.3">
      <c r="T1611" s="229"/>
    </row>
    <row r="1612" spans="20:20" x14ac:dyDescent="0.3">
      <c r="T1612" s="229"/>
    </row>
    <row r="1613" spans="20:20" x14ac:dyDescent="0.3">
      <c r="T1613" s="229"/>
    </row>
    <row r="1614" spans="20:20" x14ac:dyDescent="0.3">
      <c r="T1614" s="229"/>
    </row>
    <row r="1615" spans="20:20" x14ac:dyDescent="0.3">
      <c r="T1615" s="229"/>
    </row>
    <row r="1616" spans="20:20" x14ac:dyDescent="0.3">
      <c r="T1616" s="229"/>
    </row>
    <row r="1617" spans="20:20" x14ac:dyDescent="0.3">
      <c r="T1617" s="229"/>
    </row>
    <row r="1618" spans="20:20" x14ac:dyDescent="0.3">
      <c r="T1618" s="229"/>
    </row>
    <row r="1619" spans="20:20" x14ac:dyDescent="0.3">
      <c r="T1619" s="229"/>
    </row>
    <row r="1620" spans="20:20" x14ac:dyDescent="0.3">
      <c r="T1620" s="229"/>
    </row>
    <row r="1621" spans="20:20" x14ac:dyDescent="0.3">
      <c r="T1621" s="229"/>
    </row>
    <row r="1622" spans="20:20" x14ac:dyDescent="0.3">
      <c r="T1622" s="229"/>
    </row>
    <row r="1623" spans="20:20" x14ac:dyDescent="0.3">
      <c r="T1623" s="229"/>
    </row>
    <row r="1624" spans="20:20" x14ac:dyDescent="0.3">
      <c r="T1624" s="229"/>
    </row>
    <row r="1625" spans="20:20" x14ac:dyDescent="0.3">
      <c r="T1625" s="229"/>
    </row>
    <row r="1626" spans="20:20" x14ac:dyDescent="0.3">
      <c r="T1626" s="229"/>
    </row>
    <row r="1627" spans="20:20" x14ac:dyDescent="0.3">
      <c r="T1627" s="229"/>
    </row>
    <row r="1628" spans="20:20" x14ac:dyDescent="0.3">
      <c r="T1628" s="229"/>
    </row>
    <row r="1629" spans="20:20" x14ac:dyDescent="0.3">
      <c r="T1629" s="229"/>
    </row>
    <row r="1630" spans="20:20" x14ac:dyDescent="0.3">
      <c r="T1630" s="229"/>
    </row>
    <row r="1631" spans="20:20" x14ac:dyDescent="0.3">
      <c r="T1631" s="229"/>
    </row>
    <row r="1632" spans="20:20" x14ac:dyDescent="0.3">
      <c r="T1632" s="229"/>
    </row>
    <row r="1633" spans="20:20" x14ac:dyDescent="0.3">
      <c r="T1633" s="229"/>
    </row>
    <row r="1634" spans="20:20" x14ac:dyDescent="0.3">
      <c r="T1634" s="229"/>
    </row>
    <row r="1635" spans="20:20" x14ac:dyDescent="0.3">
      <c r="T1635" s="229"/>
    </row>
    <row r="1636" spans="20:20" x14ac:dyDescent="0.3">
      <c r="T1636" s="229"/>
    </row>
    <row r="1637" spans="20:20" x14ac:dyDescent="0.3">
      <c r="T1637" s="229"/>
    </row>
    <row r="1638" spans="20:20" x14ac:dyDescent="0.3">
      <c r="T1638" s="229"/>
    </row>
    <row r="1639" spans="20:20" x14ac:dyDescent="0.3">
      <c r="T1639" s="229"/>
    </row>
    <row r="1640" spans="20:20" x14ac:dyDescent="0.3">
      <c r="T1640" s="229"/>
    </row>
    <row r="1641" spans="20:20" x14ac:dyDescent="0.3">
      <c r="T1641" s="229"/>
    </row>
    <row r="1642" spans="20:20" x14ac:dyDescent="0.3">
      <c r="T1642" s="229"/>
    </row>
    <row r="1643" spans="20:20" x14ac:dyDescent="0.3">
      <c r="T1643" s="229"/>
    </row>
    <row r="1644" spans="20:20" x14ac:dyDescent="0.3">
      <c r="T1644" s="229"/>
    </row>
    <row r="1645" spans="20:20" x14ac:dyDescent="0.3">
      <c r="T1645" s="229"/>
    </row>
    <row r="1646" spans="20:20" x14ac:dyDescent="0.3">
      <c r="T1646" s="229"/>
    </row>
    <row r="1647" spans="20:20" x14ac:dyDescent="0.3">
      <c r="T1647" s="229"/>
    </row>
    <row r="1648" spans="20:20" x14ac:dyDescent="0.3">
      <c r="T1648" s="229"/>
    </row>
    <row r="1649" spans="20:20" x14ac:dyDescent="0.3">
      <c r="T1649" s="229"/>
    </row>
    <row r="1650" spans="20:20" x14ac:dyDescent="0.3">
      <c r="T1650" s="229"/>
    </row>
    <row r="1651" spans="20:20" x14ac:dyDescent="0.3">
      <c r="T1651" s="229"/>
    </row>
    <row r="1652" spans="20:20" x14ac:dyDescent="0.3">
      <c r="T1652" s="229"/>
    </row>
    <row r="1653" spans="20:20" x14ac:dyDescent="0.3">
      <c r="T1653" s="229"/>
    </row>
    <row r="1654" spans="20:20" x14ac:dyDescent="0.3">
      <c r="T1654" s="229"/>
    </row>
    <row r="1655" spans="20:20" x14ac:dyDescent="0.3">
      <c r="T1655" s="229"/>
    </row>
    <row r="1656" spans="20:20" x14ac:dyDescent="0.3">
      <c r="T1656" s="229"/>
    </row>
    <row r="1657" spans="20:20" x14ac:dyDescent="0.3">
      <c r="T1657" s="229"/>
    </row>
    <row r="1658" spans="20:20" x14ac:dyDescent="0.3">
      <c r="T1658" s="229"/>
    </row>
    <row r="1659" spans="20:20" x14ac:dyDescent="0.3">
      <c r="T1659" s="229"/>
    </row>
    <row r="1660" spans="20:20" x14ac:dyDescent="0.3">
      <c r="T1660" s="229"/>
    </row>
    <row r="1661" spans="20:20" x14ac:dyDescent="0.3">
      <c r="T1661" s="229"/>
    </row>
    <row r="1662" spans="20:20" x14ac:dyDescent="0.3">
      <c r="T1662" s="229"/>
    </row>
    <row r="1663" spans="20:20" x14ac:dyDescent="0.3">
      <c r="T1663" s="229"/>
    </row>
    <row r="1664" spans="20:20" x14ac:dyDescent="0.3">
      <c r="T1664" s="229"/>
    </row>
    <row r="1665" spans="20:20" x14ac:dyDescent="0.3">
      <c r="T1665" s="229"/>
    </row>
    <row r="1666" spans="20:20" x14ac:dyDescent="0.3">
      <c r="T1666" s="229"/>
    </row>
    <row r="1667" spans="20:20" x14ac:dyDescent="0.3">
      <c r="T1667" s="229"/>
    </row>
    <row r="1668" spans="20:20" x14ac:dyDescent="0.3">
      <c r="T1668" s="229"/>
    </row>
    <row r="1669" spans="20:20" x14ac:dyDescent="0.3">
      <c r="T1669" s="229"/>
    </row>
    <row r="1670" spans="20:20" x14ac:dyDescent="0.3">
      <c r="T1670" s="229"/>
    </row>
    <row r="1671" spans="20:20" x14ac:dyDescent="0.3">
      <c r="T1671" s="229"/>
    </row>
    <row r="1672" spans="20:20" x14ac:dyDescent="0.3">
      <c r="T1672" s="229"/>
    </row>
    <row r="1673" spans="20:20" x14ac:dyDescent="0.3">
      <c r="T1673" s="229"/>
    </row>
    <row r="1674" spans="20:20" x14ac:dyDescent="0.3">
      <c r="T1674" s="229"/>
    </row>
    <row r="1675" spans="20:20" x14ac:dyDescent="0.3">
      <c r="T1675" s="229"/>
    </row>
    <row r="1676" spans="20:20" x14ac:dyDescent="0.3">
      <c r="T1676" s="229"/>
    </row>
    <row r="1677" spans="20:20" x14ac:dyDescent="0.3">
      <c r="T1677" s="229"/>
    </row>
    <row r="1678" spans="20:20" x14ac:dyDescent="0.3">
      <c r="T1678" s="229"/>
    </row>
    <row r="1679" spans="20:20" x14ac:dyDescent="0.3">
      <c r="T1679" s="229"/>
    </row>
    <row r="1680" spans="20:20" x14ac:dyDescent="0.3">
      <c r="T1680" s="229"/>
    </row>
    <row r="1681" spans="20:20" x14ac:dyDescent="0.3">
      <c r="T1681" s="229"/>
    </row>
    <row r="1682" spans="20:20" x14ac:dyDescent="0.3">
      <c r="T1682" s="229"/>
    </row>
    <row r="1683" spans="20:20" x14ac:dyDescent="0.3">
      <c r="T1683" s="229"/>
    </row>
    <row r="1684" spans="20:20" x14ac:dyDescent="0.3">
      <c r="T1684" s="229"/>
    </row>
    <row r="1685" spans="20:20" x14ac:dyDescent="0.3">
      <c r="T1685" s="229"/>
    </row>
    <row r="1686" spans="20:20" x14ac:dyDescent="0.3">
      <c r="T1686" s="229"/>
    </row>
    <row r="1687" spans="20:20" x14ac:dyDescent="0.3">
      <c r="T1687" s="229"/>
    </row>
    <row r="1688" spans="20:20" x14ac:dyDescent="0.3">
      <c r="T1688" s="229"/>
    </row>
    <row r="1689" spans="20:20" x14ac:dyDescent="0.3">
      <c r="T1689" s="229"/>
    </row>
    <row r="1690" spans="20:20" x14ac:dyDescent="0.3">
      <c r="T1690" s="229"/>
    </row>
    <row r="1691" spans="20:20" x14ac:dyDescent="0.3">
      <c r="T1691" s="229"/>
    </row>
    <row r="1692" spans="20:20" x14ac:dyDescent="0.3">
      <c r="T1692" s="229"/>
    </row>
    <row r="1693" spans="20:20" x14ac:dyDescent="0.3">
      <c r="T1693" s="229"/>
    </row>
    <row r="1694" spans="20:20" x14ac:dyDescent="0.3">
      <c r="T1694" s="229"/>
    </row>
    <row r="1695" spans="20:20" x14ac:dyDescent="0.3">
      <c r="T1695" s="229"/>
    </row>
    <row r="1696" spans="20:20" x14ac:dyDescent="0.3">
      <c r="T1696" s="229"/>
    </row>
    <row r="1697" spans="20:20" x14ac:dyDescent="0.3">
      <c r="T1697" s="229"/>
    </row>
    <row r="1698" spans="20:20" x14ac:dyDescent="0.3">
      <c r="T1698" s="229"/>
    </row>
    <row r="1699" spans="20:20" x14ac:dyDescent="0.3">
      <c r="T1699" s="229"/>
    </row>
    <row r="1700" spans="20:20" x14ac:dyDescent="0.3">
      <c r="T1700" s="229"/>
    </row>
    <row r="1701" spans="20:20" x14ac:dyDescent="0.3">
      <c r="T1701" s="229"/>
    </row>
    <row r="1702" spans="20:20" x14ac:dyDescent="0.3">
      <c r="T1702" s="229"/>
    </row>
    <row r="1703" spans="20:20" x14ac:dyDescent="0.3">
      <c r="T1703" s="229"/>
    </row>
    <row r="1704" spans="20:20" x14ac:dyDescent="0.3">
      <c r="T1704" s="229"/>
    </row>
    <row r="1705" spans="20:20" x14ac:dyDescent="0.3">
      <c r="T1705" s="229"/>
    </row>
    <row r="1706" spans="20:20" x14ac:dyDescent="0.3">
      <c r="T1706" s="229"/>
    </row>
    <row r="1707" spans="20:20" x14ac:dyDescent="0.3">
      <c r="T1707" s="229"/>
    </row>
    <row r="1708" spans="20:20" x14ac:dyDescent="0.3">
      <c r="T1708" s="229"/>
    </row>
    <row r="1709" spans="20:20" x14ac:dyDescent="0.3">
      <c r="T1709" s="229"/>
    </row>
    <row r="1710" spans="20:20" x14ac:dyDescent="0.3">
      <c r="T1710" s="229"/>
    </row>
    <row r="1711" spans="20:20" x14ac:dyDescent="0.3">
      <c r="T1711" s="229"/>
    </row>
    <row r="1712" spans="20:20" x14ac:dyDescent="0.3">
      <c r="T1712" s="229"/>
    </row>
    <row r="1713" spans="20:20" x14ac:dyDescent="0.3">
      <c r="T1713" s="229"/>
    </row>
    <row r="1714" spans="20:20" x14ac:dyDescent="0.3">
      <c r="T1714" s="229"/>
    </row>
    <row r="1715" spans="20:20" x14ac:dyDescent="0.3">
      <c r="T1715" s="229"/>
    </row>
    <row r="1716" spans="20:20" x14ac:dyDescent="0.3">
      <c r="T1716" s="229"/>
    </row>
    <row r="1717" spans="20:20" x14ac:dyDescent="0.3">
      <c r="T1717" s="229"/>
    </row>
    <row r="1718" spans="20:20" x14ac:dyDescent="0.3">
      <c r="T1718" s="229"/>
    </row>
    <row r="1719" spans="20:20" x14ac:dyDescent="0.3">
      <c r="T1719" s="229"/>
    </row>
    <row r="1720" spans="20:20" x14ac:dyDescent="0.3">
      <c r="T1720" s="229"/>
    </row>
    <row r="1721" spans="20:20" x14ac:dyDescent="0.3">
      <c r="T1721" s="229"/>
    </row>
    <row r="1722" spans="20:20" x14ac:dyDescent="0.3">
      <c r="T1722" s="229"/>
    </row>
    <row r="1723" spans="20:20" x14ac:dyDescent="0.3">
      <c r="T1723" s="229"/>
    </row>
    <row r="1724" spans="20:20" x14ac:dyDescent="0.3">
      <c r="T1724" s="229"/>
    </row>
    <row r="1725" spans="20:20" x14ac:dyDescent="0.3">
      <c r="T1725" s="229"/>
    </row>
    <row r="1726" spans="20:20" x14ac:dyDescent="0.3">
      <c r="T1726" s="229"/>
    </row>
    <row r="1727" spans="20:20" x14ac:dyDescent="0.3">
      <c r="T1727" s="229"/>
    </row>
    <row r="1728" spans="20:20" x14ac:dyDescent="0.3">
      <c r="T1728" s="229"/>
    </row>
    <row r="1729" spans="20:20" x14ac:dyDescent="0.3">
      <c r="T1729" s="229"/>
    </row>
    <row r="1730" spans="20:20" x14ac:dyDescent="0.3">
      <c r="T1730" s="229"/>
    </row>
    <row r="1731" spans="20:20" x14ac:dyDescent="0.3">
      <c r="T1731" s="229"/>
    </row>
    <row r="1732" spans="20:20" x14ac:dyDescent="0.3">
      <c r="T1732" s="229"/>
    </row>
    <row r="1733" spans="20:20" x14ac:dyDescent="0.3">
      <c r="T1733" s="229"/>
    </row>
    <row r="1734" spans="20:20" x14ac:dyDescent="0.3">
      <c r="T1734" s="229"/>
    </row>
    <row r="1735" spans="20:20" x14ac:dyDescent="0.3">
      <c r="T1735" s="229"/>
    </row>
    <row r="1736" spans="20:20" x14ac:dyDescent="0.3">
      <c r="T1736" s="229"/>
    </row>
    <row r="1737" spans="20:20" x14ac:dyDescent="0.3">
      <c r="T1737" s="229"/>
    </row>
    <row r="1738" spans="20:20" x14ac:dyDescent="0.3">
      <c r="T1738" s="229"/>
    </row>
    <row r="1739" spans="20:20" x14ac:dyDescent="0.3">
      <c r="T1739" s="229"/>
    </row>
    <row r="1740" spans="20:20" x14ac:dyDescent="0.3">
      <c r="T1740" s="229"/>
    </row>
    <row r="1742" spans="20:20" x14ac:dyDescent="0.3">
      <c r="T1742" s="229"/>
    </row>
    <row r="1743" spans="20:20" x14ac:dyDescent="0.3">
      <c r="T1743" s="229"/>
    </row>
    <row r="1744" spans="20:20" x14ac:dyDescent="0.3">
      <c r="T1744" s="229"/>
    </row>
    <row r="1745" spans="20:20" x14ac:dyDescent="0.3">
      <c r="T1745" s="229"/>
    </row>
    <row r="1746" spans="20:20" x14ac:dyDescent="0.3">
      <c r="T1746" s="229"/>
    </row>
    <row r="1747" spans="20:20" x14ac:dyDescent="0.3">
      <c r="T1747" s="229"/>
    </row>
    <row r="1748" spans="20:20" x14ac:dyDescent="0.3">
      <c r="T1748" s="229"/>
    </row>
    <row r="1749" spans="20:20" x14ac:dyDescent="0.3">
      <c r="T1749" s="229"/>
    </row>
    <row r="1750" spans="20:20" x14ac:dyDescent="0.3">
      <c r="T1750" s="229"/>
    </row>
    <row r="1751" spans="20:20" x14ac:dyDescent="0.3">
      <c r="T1751" s="229"/>
    </row>
    <row r="1752" spans="20:20" x14ac:dyDescent="0.3">
      <c r="T1752" s="229"/>
    </row>
    <row r="1753" spans="20:20" x14ac:dyDescent="0.3">
      <c r="T1753" s="229"/>
    </row>
    <row r="1754" spans="20:20" x14ac:dyDescent="0.3">
      <c r="T1754" s="229"/>
    </row>
    <row r="1755" spans="20:20" x14ac:dyDescent="0.3">
      <c r="T1755" s="229"/>
    </row>
    <row r="1756" spans="20:20" x14ac:dyDescent="0.3">
      <c r="T1756" s="229"/>
    </row>
    <row r="1757" spans="20:20" x14ac:dyDescent="0.3">
      <c r="T1757" s="229"/>
    </row>
    <row r="1758" spans="20:20" x14ac:dyDescent="0.3">
      <c r="T1758" s="229"/>
    </row>
    <row r="1759" spans="20:20" x14ac:dyDescent="0.3">
      <c r="T1759" s="229"/>
    </row>
    <row r="1760" spans="20:20" x14ac:dyDescent="0.3">
      <c r="T1760" s="229"/>
    </row>
    <row r="1761" spans="20:20" x14ac:dyDescent="0.3">
      <c r="T1761" s="229"/>
    </row>
    <row r="1762" spans="20:20" x14ac:dyDescent="0.3">
      <c r="T1762" s="229"/>
    </row>
    <row r="1763" spans="20:20" x14ac:dyDescent="0.3">
      <c r="T1763" s="229"/>
    </row>
    <row r="1764" spans="20:20" x14ac:dyDescent="0.3">
      <c r="T1764" s="229"/>
    </row>
    <row r="1765" spans="20:20" x14ac:dyDescent="0.3">
      <c r="T1765" s="229"/>
    </row>
    <row r="1766" spans="20:20" x14ac:dyDescent="0.3">
      <c r="T1766" s="229"/>
    </row>
    <row r="1767" spans="20:20" x14ac:dyDescent="0.3">
      <c r="T1767" s="229"/>
    </row>
    <row r="1768" spans="20:20" x14ac:dyDescent="0.3">
      <c r="T1768" s="229"/>
    </row>
    <row r="1769" spans="20:20" x14ac:dyDescent="0.3">
      <c r="T1769" s="229"/>
    </row>
    <row r="1770" spans="20:20" x14ac:dyDescent="0.3">
      <c r="T1770" s="229"/>
    </row>
    <row r="1771" spans="20:20" x14ac:dyDescent="0.3">
      <c r="T1771" s="229"/>
    </row>
    <row r="1772" spans="20:20" x14ac:dyDescent="0.3">
      <c r="T1772" s="229"/>
    </row>
    <row r="1773" spans="20:20" x14ac:dyDescent="0.3">
      <c r="T1773" s="229"/>
    </row>
    <row r="1774" spans="20:20" x14ac:dyDescent="0.3">
      <c r="T1774" s="229"/>
    </row>
    <row r="1775" spans="20:20" x14ac:dyDescent="0.3">
      <c r="T1775" s="229"/>
    </row>
    <row r="1776" spans="20:20" x14ac:dyDescent="0.3">
      <c r="T1776" s="229"/>
    </row>
    <row r="1777" spans="20:20" x14ac:dyDescent="0.3">
      <c r="T1777" s="229"/>
    </row>
    <row r="1778" spans="20:20" x14ac:dyDescent="0.3">
      <c r="T1778" s="229"/>
    </row>
    <row r="1779" spans="20:20" x14ac:dyDescent="0.3">
      <c r="T1779" s="229"/>
    </row>
    <row r="1780" spans="20:20" x14ac:dyDescent="0.3">
      <c r="T1780" s="229"/>
    </row>
    <row r="1781" spans="20:20" x14ac:dyDescent="0.3">
      <c r="T1781" s="229"/>
    </row>
    <row r="1782" spans="20:20" x14ac:dyDescent="0.3">
      <c r="T1782" s="229"/>
    </row>
    <row r="1783" spans="20:20" x14ac:dyDescent="0.3">
      <c r="T1783" s="229"/>
    </row>
    <row r="1784" spans="20:20" x14ac:dyDescent="0.3">
      <c r="T1784" s="229"/>
    </row>
    <row r="1785" spans="20:20" x14ac:dyDescent="0.3">
      <c r="T1785" s="229"/>
    </row>
    <row r="1786" spans="20:20" x14ac:dyDescent="0.3">
      <c r="T1786" s="229"/>
    </row>
    <row r="1787" spans="20:20" x14ac:dyDescent="0.3">
      <c r="T1787" s="229"/>
    </row>
    <row r="1788" spans="20:20" x14ac:dyDescent="0.3">
      <c r="T1788" s="229"/>
    </row>
    <row r="1789" spans="20:20" x14ac:dyDescent="0.3">
      <c r="T1789" s="229"/>
    </row>
    <row r="1790" spans="20:20" x14ac:dyDescent="0.3">
      <c r="T1790" s="229"/>
    </row>
    <row r="1791" spans="20:20" x14ac:dyDescent="0.3">
      <c r="T1791" s="229"/>
    </row>
    <row r="1792" spans="20:20" x14ac:dyDescent="0.3">
      <c r="T1792" s="229"/>
    </row>
    <row r="1793" spans="20:20" x14ac:dyDescent="0.3">
      <c r="T1793" s="229"/>
    </row>
    <row r="1794" spans="20:20" x14ac:dyDescent="0.3">
      <c r="T1794" s="229"/>
    </row>
    <row r="1795" spans="20:20" x14ac:dyDescent="0.3">
      <c r="T1795" s="229"/>
    </row>
    <row r="1796" spans="20:20" x14ac:dyDescent="0.3">
      <c r="T1796" s="229"/>
    </row>
    <row r="1797" spans="20:20" x14ac:dyDescent="0.3">
      <c r="T1797" s="229"/>
    </row>
    <row r="1798" spans="20:20" x14ac:dyDescent="0.3">
      <c r="T1798" s="229"/>
    </row>
    <row r="1799" spans="20:20" x14ac:dyDescent="0.3">
      <c r="T1799" s="229"/>
    </row>
    <row r="1800" spans="20:20" x14ac:dyDescent="0.3">
      <c r="T1800" s="229"/>
    </row>
    <row r="1801" spans="20:20" x14ac:dyDescent="0.3">
      <c r="T1801" s="229"/>
    </row>
    <row r="1802" spans="20:20" x14ac:dyDescent="0.3">
      <c r="T1802" s="229"/>
    </row>
    <row r="1803" spans="20:20" x14ac:dyDescent="0.3">
      <c r="T1803" s="229"/>
    </row>
    <row r="1804" spans="20:20" x14ac:dyDescent="0.3">
      <c r="T1804" s="229"/>
    </row>
    <row r="1805" spans="20:20" x14ac:dyDescent="0.3">
      <c r="T1805" s="229"/>
    </row>
    <row r="1806" spans="20:20" x14ac:dyDescent="0.3">
      <c r="T1806" s="229"/>
    </row>
    <row r="1807" spans="20:20" x14ac:dyDescent="0.3">
      <c r="T1807" s="229"/>
    </row>
    <row r="1808" spans="20:20" x14ac:dyDescent="0.3">
      <c r="T1808" s="229"/>
    </row>
    <row r="1809" spans="20:20" x14ac:dyDescent="0.3">
      <c r="T1809" s="229"/>
    </row>
    <row r="1810" spans="20:20" ht="33.75" customHeight="1" x14ac:dyDescent="0.3">
      <c r="T1810" s="229"/>
    </row>
    <row r="1811" spans="20:20" x14ac:dyDescent="0.3">
      <c r="T1811" s="229"/>
    </row>
    <row r="1812" spans="20:20" x14ac:dyDescent="0.3">
      <c r="T1812" s="229"/>
    </row>
    <row r="1813" spans="20:20" x14ac:dyDescent="0.3">
      <c r="T1813" s="229"/>
    </row>
    <row r="1814" spans="20:20" x14ac:dyDescent="0.3">
      <c r="T1814" s="229"/>
    </row>
    <row r="1815" spans="20:20" x14ac:dyDescent="0.3">
      <c r="T1815" s="229"/>
    </row>
    <row r="1816" spans="20:20" x14ac:dyDescent="0.3">
      <c r="T1816" s="229"/>
    </row>
    <row r="1817" spans="20:20" x14ac:dyDescent="0.3">
      <c r="T1817" s="229"/>
    </row>
    <row r="1818" spans="20:20" x14ac:dyDescent="0.3">
      <c r="T1818" s="229"/>
    </row>
    <row r="1819" spans="20:20" x14ac:dyDescent="0.3">
      <c r="T1819" s="229"/>
    </row>
    <row r="1820" spans="20:20" x14ac:dyDescent="0.3">
      <c r="T1820" s="229"/>
    </row>
    <row r="1821" spans="20:20" x14ac:dyDescent="0.3">
      <c r="T1821" s="229"/>
    </row>
    <row r="1822" spans="20:20" x14ac:dyDescent="0.3">
      <c r="T1822" s="229"/>
    </row>
    <row r="1823" spans="20:20" x14ac:dyDescent="0.3">
      <c r="T1823" s="229"/>
    </row>
    <row r="1824" spans="20:20" x14ac:dyDescent="0.3">
      <c r="T1824" s="229"/>
    </row>
    <row r="1825" spans="20:20" x14ac:dyDescent="0.3">
      <c r="T1825" s="229"/>
    </row>
    <row r="1826" spans="20:20" x14ac:dyDescent="0.3">
      <c r="T1826" s="229"/>
    </row>
    <row r="1827" spans="20:20" x14ac:dyDescent="0.3">
      <c r="T1827" s="229"/>
    </row>
    <row r="1828" spans="20:20" x14ac:dyDescent="0.3">
      <c r="T1828" s="229"/>
    </row>
    <row r="1829" spans="20:20" x14ac:dyDescent="0.3">
      <c r="T1829" s="229"/>
    </row>
    <row r="1830" spans="20:20" x14ac:dyDescent="0.3">
      <c r="T1830" s="229"/>
    </row>
    <row r="1831" spans="20:20" x14ac:dyDescent="0.3">
      <c r="T1831" s="229"/>
    </row>
    <row r="1832" spans="20:20" x14ac:dyDescent="0.3">
      <c r="T1832" s="229"/>
    </row>
    <row r="1833" spans="20:20" x14ac:dyDescent="0.3">
      <c r="T1833" s="229"/>
    </row>
    <row r="1834" spans="20:20" x14ac:dyDescent="0.3">
      <c r="T1834" s="229"/>
    </row>
    <row r="1835" spans="20:20" x14ac:dyDescent="0.3">
      <c r="T1835" s="229"/>
    </row>
    <row r="1836" spans="20:20" x14ac:dyDescent="0.3">
      <c r="T1836" s="229"/>
    </row>
    <row r="1837" spans="20:20" x14ac:dyDescent="0.3">
      <c r="T1837" s="229"/>
    </row>
    <row r="1838" spans="20:20" x14ac:dyDescent="0.3">
      <c r="T1838" s="229"/>
    </row>
    <row r="1839" spans="20:20" x14ac:dyDescent="0.3">
      <c r="T1839" s="229"/>
    </row>
    <row r="1840" spans="20:20" x14ac:dyDescent="0.3">
      <c r="T1840" s="229"/>
    </row>
    <row r="1841" spans="20:20" x14ac:dyDescent="0.3">
      <c r="T1841" s="229"/>
    </row>
    <row r="1842" spans="20:20" x14ac:dyDescent="0.3">
      <c r="T1842" s="229"/>
    </row>
    <row r="1843" spans="20:20" x14ac:dyDescent="0.3">
      <c r="T1843" s="229"/>
    </row>
    <row r="1844" spans="20:20" x14ac:dyDescent="0.3">
      <c r="T1844" s="229"/>
    </row>
    <row r="1845" spans="20:20" x14ac:dyDescent="0.3">
      <c r="T1845" s="229"/>
    </row>
    <row r="1846" spans="20:20" x14ac:dyDescent="0.3">
      <c r="T1846" s="229"/>
    </row>
    <row r="1847" spans="20:20" x14ac:dyDescent="0.3">
      <c r="T1847" s="229"/>
    </row>
    <row r="1848" spans="20:20" x14ac:dyDescent="0.3">
      <c r="T1848" s="229"/>
    </row>
    <row r="1849" spans="20:20" x14ac:dyDescent="0.3">
      <c r="T1849" s="229"/>
    </row>
    <row r="1850" spans="20:20" x14ac:dyDescent="0.3">
      <c r="T1850" s="229"/>
    </row>
    <row r="1851" spans="20:20" x14ac:dyDescent="0.3">
      <c r="T1851" s="229"/>
    </row>
    <row r="1852" spans="20:20" x14ac:dyDescent="0.3">
      <c r="T1852" s="229"/>
    </row>
    <row r="1853" spans="20:20" x14ac:dyDescent="0.3">
      <c r="T1853" s="229"/>
    </row>
    <row r="1854" spans="20:20" x14ac:dyDescent="0.3">
      <c r="T1854" s="229"/>
    </row>
    <row r="1855" spans="20:20" x14ac:dyDescent="0.3">
      <c r="T1855" s="229"/>
    </row>
    <row r="1856" spans="20:20" x14ac:dyDescent="0.3">
      <c r="T1856" s="229"/>
    </row>
    <row r="1857" spans="20:20" x14ac:dyDescent="0.3">
      <c r="T1857" s="229"/>
    </row>
    <row r="1858" spans="20:20" x14ac:dyDescent="0.3">
      <c r="T1858" s="229"/>
    </row>
    <row r="1859" spans="20:20" x14ac:dyDescent="0.3">
      <c r="T1859" s="229"/>
    </row>
    <row r="1860" spans="20:20" x14ac:dyDescent="0.3">
      <c r="T1860" s="229"/>
    </row>
    <row r="1861" spans="20:20" x14ac:dyDescent="0.3">
      <c r="T1861" s="229"/>
    </row>
    <row r="1862" spans="20:20" x14ac:dyDescent="0.3">
      <c r="T1862" s="229"/>
    </row>
    <row r="1863" spans="20:20" x14ac:dyDescent="0.3">
      <c r="T1863" s="229"/>
    </row>
    <row r="1864" spans="20:20" x14ac:dyDescent="0.3">
      <c r="T1864" s="229"/>
    </row>
    <row r="1865" spans="20:20" x14ac:dyDescent="0.3">
      <c r="T1865" s="229"/>
    </row>
    <row r="1866" spans="20:20" x14ac:dyDescent="0.3">
      <c r="T1866" s="229"/>
    </row>
    <row r="1867" spans="20:20" x14ac:dyDescent="0.3">
      <c r="T1867" s="229"/>
    </row>
    <row r="1868" spans="20:20" x14ac:dyDescent="0.3">
      <c r="T1868" s="229"/>
    </row>
    <row r="1869" spans="20:20" x14ac:dyDescent="0.3">
      <c r="T1869" s="229"/>
    </row>
    <row r="1870" spans="20:20" x14ac:dyDescent="0.3">
      <c r="T1870" s="229"/>
    </row>
    <row r="1871" spans="20:20" x14ac:dyDescent="0.3">
      <c r="T1871" s="229"/>
    </row>
    <row r="1872" spans="20:20" x14ac:dyDescent="0.3">
      <c r="T1872" s="229"/>
    </row>
    <row r="1873" spans="20:20" x14ac:dyDescent="0.3">
      <c r="T1873" s="229"/>
    </row>
    <row r="1874" spans="20:20" x14ac:dyDescent="0.3">
      <c r="T1874" s="229"/>
    </row>
    <row r="1875" spans="20:20" x14ac:dyDescent="0.3">
      <c r="T1875" s="229"/>
    </row>
    <row r="1876" spans="20:20" x14ac:dyDescent="0.3">
      <c r="T1876" s="229"/>
    </row>
    <row r="1877" spans="20:20" x14ac:dyDescent="0.3">
      <c r="T1877" s="229"/>
    </row>
    <row r="1878" spans="20:20" x14ac:dyDescent="0.3">
      <c r="T1878" s="229"/>
    </row>
    <row r="1879" spans="20:20" x14ac:dyDescent="0.3">
      <c r="T1879" s="229"/>
    </row>
    <row r="1880" spans="20:20" x14ac:dyDescent="0.3">
      <c r="T1880" s="229"/>
    </row>
    <row r="1881" spans="20:20" x14ac:dyDescent="0.3">
      <c r="T1881" s="229"/>
    </row>
    <row r="1882" spans="20:20" x14ac:dyDescent="0.3">
      <c r="T1882" s="229"/>
    </row>
    <row r="1883" spans="20:20" x14ac:dyDescent="0.3">
      <c r="T1883" s="229"/>
    </row>
    <row r="1884" spans="20:20" x14ac:dyDescent="0.3">
      <c r="T1884" s="229"/>
    </row>
    <row r="1885" spans="20:20" x14ac:dyDescent="0.3">
      <c r="T1885" s="229"/>
    </row>
    <row r="1886" spans="20:20" x14ac:dyDescent="0.3">
      <c r="T1886" s="229"/>
    </row>
    <row r="1887" spans="20:20" x14ac:dyDescent="0.3">
      <c r="T1887" s="229"/>
    </row>
    <row r="1888" spans="20:20" x14ac:dyDescent="0.3">
      <c r="T1888" s="229"/>
    </row>
    <row r="1889" spans="20:20" x14ac:dyDescent="0.3">
      <c r="T1889" s="229"/>
    </row>
    <row r="1890" spans="20:20" x14ac:dyDescent="0.3">
      <c r="T1890" s="229"/>
    </row>
    <row r="1891" spans="20:20" x14ac:dyDescent="0.3">
      <c r="T1891" s="229"/>
    </row>
    <row r="1892" spans="20:20" x14ac:dyDescent="0.3">
      <c r="T1892" s="229"/>
    </row>
    <row r="1893" spans="20:20" x14ac:dyDescent="0.3">
      <c r="T1893" s="229"/>
    </row>
    <row r="1894" spans="20:20" x14ac:dyDescent="0.3">
      <c r="T1894" s="229"/>
    </row>
    <row r="1895" spans="20:20" x14ac:dyDescent="0.3">
      <c r="T1895" s="229"/>
    </row>
    <row r="1896" spans="20:20" x14ac:dyDescent="0.3">
      <c r="T1896" s="229"/>
    </row>
    <row r="1897" spans="20:20" x14ac:dyDescent="0.3">
      <c r="T1897" s="229"/>
    </row>
    <row r="1898" spans="20:20" x14ac:dyDescent="0.3">
      <c r="T1898" s="229"/>
    </row>
    <row r="1899" spans="20:20" x14ac:dyDescent="0.3">
      <c r="T1899" s="229"/>
    </row>
    <row r="1900" spans="20:20" x14ac:dyDescent="0.3">
      <c r="T1900" s="229"/>
    </row>
    <row r="1901" spans="20:20" x14ac:dyDescent="0.3">
      <c r="T1901" s="229"/>
    </row>
    <row r="1902" spans="20:20" x14ac:dyDescent="0.3">
      <c r="T1902" s="229"/>
    </row>
    <row r="1903" spans="20:20" x14ac:dyDescent="0.3">
      <c r="T1903" s="229"/>
    </row>
    <row r="1904" spans="20:20" x14ac:dyDescent="0.3">
      <c r="T1904" s="229"/>
    </row>
    <row r="1905" spans="20:20" x14ac:dyDescent="0.3">
      <c r="T1905" s="229"/>
    </row>
    <row r="1906" spans="20:20" x14ac:dyDescent="0.3">
      <c r="T1906" s="229"/>
    </row>
    <row r="1907" spans="20:20" x14ac:dyDescent="0.3">
      <c r="T1907" s="229"/>
    </row>
    <row r="1908" spans="20:20" x14ac:dyDescent="0.3">
      <c r="T1908" s="229"/>
    </row>
    <row r="1909" spans="20:20" x14ac:dyDescent="0.3">
      <c r="T1909" s="229"/>
    </row>
    <row r="1910" spans="20:20" x14ac:dyDescent="0.3">
      <c r="T1910" s="229"/>
    </row>
    <row r="1911" spans="20:20" x14ac:dyDescent="0.3">
      <c r="T1911" s="229"/>
    </row>
    <row r="1912" spans="20:20" x14ac:dyDescent="0.3">
      <c r="T1912" s="229"/>
    </row>
    <row r="1913" spans="20:20" x14ac:dyDescent="0.3">
      <c r="T1913" s="229"/>
    </row>
    <row r="1914" spans="20:20" x14ac:dyDescent="0.3">
      <c r="T1914" s="229"/>
    </row>
    <row r="1915" spans="20:20" x14ac:dyDescent="0.3">
      <c r="T1915" s="229"/>
    </row>
    <row r="1916" spans="20:20" x14ac:dyDescent="0.3">
      <c r="T1916" s="229"/>
    </row>
    <row r="1917" spans="20:20" x14ac:dyDescent="0.3">
      <c r="T1917" s="229"/>
    </row>
    <row r="1918" spans="20:20" x14ac:dyDescent="0.3">
      <c r="T1918" s="229"/>
    </row>
    <row r="1919" spans="20:20" x14ac:dyDescent="0.3">
      <c r="T1919" s="229"/>
    </row>
    <row r="1920" spans="20:20" x14ac:dyDescent="0.3">
      <c r="T1920" s="229"/>
    </row>
    <row r="1921" spans="20:20" x14ac:dyDescent="0.3">
      <c r="T1921" s="229"/>
    </row>
    <row r="1922" spans="20:20" x14ac:dyDescent="0.3">
      <c r="T1922" s="229"/>
    </row>
    <row r="1923" spans="20:20" x14ac:dyDescent="0.3">
      <c r="T1923" s="229"/>
    </row>
    <row r="1924" spans="20:20" x14ac:dyDescent="0.3">
      <c r="T1924" s="229"/>
    </row>
    <row r="1925" spans="20:20" x14ac:dyDescent="0.3">
      <c r="T1925" s="229"/>
    </row>
    <row r="1926" spans="20:20" x14ac:dyDescent="0.3">
      <c r="T1926" s="229"/>
    </row>
    <row r="1927" spans="20:20" x14ac:dyDescent="0.3">
      <c r="T1927" s="229"/>
    </row>
    <row r="1928" spans="20:20" x14ac:dyDescent="0.3">
      <c r="T1928" s="229"/>
    </row>
    <row r="1929" spans="20:20" x14ac:dyDescent="0.3">
      <c r="T1929" s="229"/>
    </row>
    <row r="1930" spans="20:20" x14ac:dyDescent="0.3">
      <c r="T1930" s="229"/>
    </row>
    <row r="1931" spans="20:20" x14ac:dyDescent="0.3">
      <c r="T1931" s="229"/>
    </row>
    <row r="1932" spans="20:20" x14ac:dyDescent="0.3">
      <c r="T1932" s="229"/>
    </row>
    <row r="1933" spans="20:20" x14ac:dyDescent="0.3">
      <c r="T1933" s="229"/>
    </row>
    <row r="1934" spans="20:20" x14ac:dyDescent="0.3">
      <c r="T1934" s="229"/>
    </row>
    <row r="1935" spans="20:20" x14ac:dyDescent="0.3">
      <c r="T1935" s="229"/>
    </row>
    <row r="1936" spans="20:20" x14ac:dyDescent="0.3">
      <c r="T1936" s="229"/>
    </row>
    <row r="1937" spans="20:20" x14ac:dyDescent="0.3">
      <c r="T1937" s="229"/>
    </row>
    <row r="1938" spans="20:20" x14ac:dyDescent="0.3">
      <c r="T1938" s="229"/>
    </row>
    <row r="1939" spans="20:20" x14ac:dyDescent="0.3">
      <c r="T1939" s="229"/>
    </row>
    <row r="1940" spans="20:20" x14ac:dyDescent="0.3">
      <c r="T1940" s="229"/>
    </row>
    <row r="1941" spans="20:20" x14ac:dyDescent="0.3">
      <c r="T1941" s="229"/>
    </row>
    <row r="1942" spans="20:20" x14ac:dyDescent="0.3">
      <c r="T1942" s="229"/>
    </row>
    <row r="1943" spans="20:20" x14ac:dyDescent="0.3">
      <c r="T1943" s="229"/>
    </row>
    <row r="1944" spans="20:20" x14ac:dyDescent="0.3">
      <c r="T1944" s="229"/>
    </row>
    <row r="1945" spans="20:20" x14ac:dyDescent="0.3">
      <c r="T1945" s="229"/>
    </row>
    <row r="1946" spans="20:20" x14ac:dyDescent="0.3">
      <c r="T1946" s="229"/>
    </row>
    <row r="1947" spans="20:20" x14ac:dyDescent="0.3">
      <c r="T1947" s="229"/>
    </row>
    <row r="1948" spans="20:20" x14ac:dyDescent="0.3">
      <c r="T1948" s="229"/>
    </row>
    <row r="1949" spans="20:20" x14ac:dyDescent="0.3">
      <c r="T1949" s="229"/>
    </row>
    <row r="1950" spans="20:20" x14ac:dyDescent="0.3">
      <c r="T1950" s="229"/>
    </row>
    <row r="1951" spans="20:20" x14ac:dyDescent="0.3">
      <c r="T1951" s="229"/>
    </row>
    <row r="1952" spans="20:20" x14ac:dyDescent="0.3">
      <c r="T1952" s="229"/>
    </row>
    <row r="1953" spans="20:20" x14ac:dyDescent="0.3">
      <c r="T1953" s="229"/>
    </row>
    <row r="1954" spans="20:20" x14ac:dyDescent="0.3">
      <c r="T1954" s="229"/>
    </row>
    <row r="1957" spans="20:20" x14ac:dyDescent="0.3">
      <c r="T1957" s="229"/>
    </row>
    <row r="1958" spans="20:20" x14ac:dyDescent="0.3">
      <c r="T1958" s="229"/>
    </row>
    <row r="1959" spans="20:20" x14ac:dyDescent="0.3">
      <c r="T1959" s="229"/>
    </row>
    <row r="1960" spans="20:20" x14ac:dyDescent="0.3">
      <c r="T1960" s="229"/>
    </row>
    <row r="1961" spans="20:20" x14ac:dyDescent="0.3">
      <c r="T1961" s="229"/>
    </row>
    <row r="1962" spans="20:20" x14ac:dyDescent="0.3">
      <c r="T1962" s="229"/>
    </row>
    <row r="1963" spans="20:20" x14ac:dyDescent="0.3">
      <c r="T1963" s="229"/>
    </row>
    <row r="1964" spans="20:20" x14ac:dyDescent="0.3">
      <c r="T1964" s="229"/>
    </row>
    <row r="1965" spans="20:20" x14ac:dyDescent="0.3">
      <c r="T1965" s="229"/>
    </row>
    <row r="1966" spans="20:20" x14ac:dyDescent="0.3">
      <c r="T1966" s="229"/>
    </row>
    <row r="1967" spans="20:20" x14ac:dyDescent="0.3">
      <c r="T1967" s="229"/>
    </row>
    <row r="1968" spans="20:20" x14ac:dyDescent="0.3">
      <c r="T1968" s="229"/>
    </row>
    <row r="1969" spans="20:20" x14ac:dyDescent="0.3">
      <c r="T1969" s="229"/>
    </row>
    <row r="1970" spans="20:20" x14ac:dyDescent="0.3">
      <c r="T1970" s="229"/>
    </row>
    <row r="1971" spans="20:20" x14ac:dyDescent="0.3">
      <c r="T1971" s="229"/>
    </row>
    <row r="1972" spans="20:20" x14ac:dyDescent="0.3">
      <c r="T1972" s="229"/>
    </row>
    <row r="1973" spans="20:20" x14ac:dyDescent="0.3">
      <c r="T1973" s="229"/>
    </row>
    <row r="1974" spans="20:20" x14ac:dyDescent="0.3">
      <c r="T1974" s="229"/>
    </row>
    <row r="1975" spans="20:20" x14ac:dyDescent="0.3">
      <c r="T1975" s="229"/>
    </row>
    <row r="1976" spans="20:20" x14ac:dyDescent="0.3">
      <c r="T1976" s="229"/>
    </row>
    <row r="1977" spans="20:20" x14ac:dyDescent="0.3">
      <c r="T1977" s="229"/>
    </row>
    <row r="1978" spans="20:20" x14ac:dyDescent="0.3">
      <c r="T1978" s="229"/>
    </row>
    <row r="1979" spans="20:20" x14ac:dyDescent="0.3">
      <c r="T1979" s="229"/>
    </row>
    <row r="1980" spans="20:20" x14ac:dyDescent="0.3">
      <c r="T1980" s="229"/>
    </row>
    <row r="1981" spans="20:20" x14ac:dyDescent="0.3">
      <c r="T1981" s="229"/>
    </row>
    <row r="1982" spans="20:20" x14ac:dyDescent="0.3">
      <c r="T1982" s="229"/>
    </row>
    <row r="1983" spans="20:20" x14ac:dyDescent="0.3">
      <c r="T1983" s="229"/>
    </row>
    <row r="1984" spans="20:20" x14ac:dyDescent="0.3">
      <c r="T1984" s="229"/>
    </row>
    <row r="1985" spans="20:20" x14ac:dyDescent="0.3">
      <c r="T1985" s="229"/>
    </row>
    <row r="1986" spans="20:20" x14ac:dyDescent="0.3">
      <c r="T1986" s="229"/>
    </row>
    <row r="1987" spans="20:20" x14ac:dyDescent="0.3">
      <c r="T1987" s="229"/>
    </row>
    <row r="1988" spans="20:20" x14ac:dyDescent="0.3">
      <c r="T1988" s="229"/>
    </row>
    <row r="1989" spans="20:20" x14ac:dyDescent="0.3">
      <c r="T1989" s="229"/>
    </row>
    <row r="1990" spans="20:20" x14ac:dyDescent="0.3">
      <c r="T1990" s="229"/>
    </row>
    <row r="1991" spans="20:20" x14ac:dyDescent="0.3">
      <c r="T1991" s="229"/>
    </row>
    <row r="1992" spans="20:20" x14ac:dyDescent="0.3">
      <c r="T1992" s="229"/>
    </row>
    <row r="1993" spans="20:20" x14ac:dyDescent="0.3">
      <c r="T1993" s="229"/>
    </row>
    <row r="1994" spans="20:20" x14ac:dyDescent="0.3">
      <c r="T1994" s="229"/>
    </row>
    <row r="1995" spans="20:20" x14ac:dyDescent="0.3">
      <c r="T1995" s="229"/>
    </row>
    <row r="1996" spans="20:20" x14ac:dyDescent="0.3">
      <c r="T1996" s="229"/>
    </row>
    <row r="1997" spans="20:20" x14ac:dyDescent="0.3">
      <c r="T1997" s="229"/>
    </row>
    <row r="1998" spans="20:20" x14ac:dyDescent="0.3">
      <c r="T1998" s="229"/>
    </row>
    <row r="1999" spans="20:20" x14ac:dyDescent="0.3">
      <c r="T1999" s="229"/>
    </row>
    <row r="2000" spans="20:20" x14ac:dyDescent="0.3">
      <c r="T2000" s="229"/>
    </row>
    <row r="2001" spans="20:20" x14ac:dyDescent="0.3">
      <c r="T2001" s="229"/>
    </row>
    <row r="2002" spans="20:20" x14ac:dyDescent="0.3">
      <c r="T2002" s="229"/>
    </row>
    <row r="2003" spans="20:20" x14ac:dyDescent="0.3">
      <c r="T2003" s="229"/>
    </row>
    <row r="2004" spans="20:20" x14ac:dyDescent="0.3">
      <c r="T2004" s="229"/>
    </row>
    <row r="2005" spans="20:20" x14ac:dyDescent="0.3">
      <c r="T2005" s="229"/>
    </row>
    <row r="2006" spans="20:20" x14ac:dyDescent="0.3">
      <c r="T2006" s="229"/>
    </row>
    <row r="2007" spans="20:20" x14ac:dyDescent="0.3">
      <c r="T2007" s="229"/>
    </row>
    <row r="2008" spans="20:20" x14ac:dyDescent="0.3">
      <c r="T2008" s="229"/>
    </row>
    <row r="2009" spans="20:20" x14ac:dyDescent="0.3">
      <c r="T2009" s="229"/>
    </row>
    <row r="2010" spans="20:20" x14ac:dyDescent="0.3">
      <c r="T2010" s="229"/>
    </row>
    <row r="2011" spans="20:20" x14ac:dyDescent="0.3">
      <c r="T2011" s="229"/>
    </row>
    <row r="2012" spans="20:20" x14ac:dyDescent="0.3">
      <c r="T2012" s="229"/>
    </row>
    <row r="2013" spans="20:20" x14ac:dyDescent="0.3">
      <c r="T2013" s="229"/>
    </row>
    <row r="2014" spans="20:20" x14ac:dyDescent="0.3">
      <c r="T2014" s="229"/>
    </row>
    <row r="2015" spans="20:20" x14ac:dyDescent="0.3">
      <c r="T2015" s="229"/>
    </row>
    <row r="2016" spans="20:20" x14ac:dyDescent="0.3">
      <c r="T2016" s="229"/>
    </row>
    <row r="2017" spans="20:20" x14ac:dyDescent="0.3">
      <c r="T2017" s="229"/>
    </row>
    <row r="2018" spans="20:20" x14ac:dyDescent="0.3">
      <c r="T2018" s="229"/>
    </row>
    <row r="2019" spans="20:20" x14ac:dyDescent="0.3">
      <c r="T2019" s="229"/>
    </row>
    <row r="2020" spans="20:20" x14ac:dyDescent="0.3">
      <c r="T2020" s="229"/>
    </row>
    <row r="2021" spans="20:20" x14ac:dyDescent="0.3">
      <c r="T2021" s="229"/>
    </row>
    <row r="2022" spans="20:20" x14ac:dyDescent="0.3">
      <c r="T2022" s="229"/>
    </row>
    <row r="2023" spans="20:20" x14ac:dyDescent="0.3">
      <c r="T2023" s="229"/>
    </row>
    <row r="2024" spans="20:20" x14ac:dyDescent="0.3">
      <c r="T2024" s="229"/>
    </row>
    <row r="2025" spans="20:20" x14ac:dyDescent="0.3">
      <c r="T2025" s="229"/>
    </row>
    <row r="2026" spans="20:20" x14ac:dyDescent="0.3">
      <c r="T2026" s="229"/>
    </row>
    <row r="2027" spans="20:20" x14ac:dyDescent="0.3">
      <c r="T2027" s="229"/>
    </row>
    <row r="2028" spans="20:20" x14ac:dyDescent="0.3">
      <c r="T2028" s="229"/>
    </row>
    <row r="2029" spans="20:20" x14ac:dyDescent="0.3">
      <c r="T2029" s="229"/>
    </row>
    <row r="2030" spans="20:20" x14ac:dyDescent="0.3">
      <c r="T2030" s="229"/>
    </row>
    <row r="2031" spans="20:20" x14ac:dyDescent="0.3">
      <c r="T2031" s="229"/>
    </row>
    <row r="2032" spans="20:20" x14ac:dyDescent="0.3">
      <c r="T2032" s="229"/>
    </row>
    <row r="2033" spans="20:20" x14ac:dyDescent="0.3">
      <c r="T2033" s="229"/>
    </row>
    <row r="2034" spans="20:20" x14ac:dyDescent="0.3">
      <c r="T2034" s="229"/>
    </row>
    <row r="2035" spans="20:20" x14ac:dyDescent="0.3">
      <c r="T2035" s="229"/>
    </row>
    <row r="2036" spans="20:20" x14ac:dyDescent="0.3">
      <c r="T2036" s="229"/>
    </row>
    <row r="2037" spans="20:20" x14ac:dyDescent="0.3">
      <c r="T2037" s="229"/>
    </row>
    <row r="2038" spans="20:20" x14ac:dyDescent="0.3">
      <c r="T2038" s="229"/>
    </row>
    <row r="2039" spans="20:20" x14ac:dyDescent="0.3">
      <c r="T2039" s="229"/>
    </row>
    <row r="2040" spans="20:20" x14ac:dyDescent="0.3">
      <c r="T2040" s="229"/>
    </row>
    <row r="2041" spans="20:20" x14ac:dyDescent="0.3">
      <c r="T2041" s="229"/>
    </row>
    <row r="2042" spans="20:20" x14ac:dyDescent="0.3">
      <c r="T2042" s="229"/>
    </row>
    <row r="2043" spans="20:20" x14ac:dyDescent="0.3">
      <c r="T2043" s="229"/>
    </row>
    <row r="2044" spans="20:20" x14ac:dyDescent="0.3">
      <c r="T2044" s="229"/>
    </row>
    <row r="2045" spans="20:20" x14ac:dyDescent="0.3">
      <c r="T2045" s="229"/>
    </row>
    <row r="2046" spans="20:20" x14ac:dyDescent="0.3">
      <c r="T2046" s="229"/>
    </row>
    <row r="2047" spans="20:20" x14ac:dyDescent="0.3">
      <c r="T2047" s="229"/>
    </row>
    <row r="2048" spans="20:20" x14ac:dyDescent="0.3">
      <c r="T2048" s="229"/>
    </row>
    <row r="2049" spans="20:20" x14ac:dyDescent="0.3">
      <c r="T2049" s="229"/>
    </row>
    <row r="2050" spans="20:20" x14ac:dyDescent="0.3">
      <c r="T2050" s="229"/>
    </row>
    <row r="2051" spans="20:20" x14ac:dyDescent="0.3">
      <c r="T2051" s="229"/>
    </row>
    <row r="2052" spans="20:20" x14ac:dyDescent="0.3">
      <c r="T2052" s="229"/>
    </row>
    <row r="2053" spans="20:20" x14ac:dyDescent="0.3">
      <c r="T2053" s="229"/>
    </row>
    <row r="2054" spans="20:20" x14ac:dyDescent="0.3">
      <c r="T2054" s="229"/>
    </row>
    <row r="2055" spans="20:20" x14ac:dyDescent="0.3">
      <c r="T2055" s="229"/>
    </row>
    <row r="2056" spans="20:20" x14ac:dyDescent="0.3">
      <c r="T2056" s="229"/>
    </row>
    <row r="2057" spans="20:20" x14ac:dyDescent="0.3">
      <c r="T2057" s="229"/>
    </row>
    <row r="2058" spans="20:20" x14ac:dyDescent="0.3">
      <c r="T2058" s="229"/>
    </row>
    <row r="2059" spans="20:20" x14ac:dyDescent="0.3">
      <c r="T2059" s="229"/>
    </row>
    <row r="2060" spans="20:20" x14ac:dyDescent="0.3">
      <c r="T2060" s="229"/>
    </row>
    <row r="2061" spans="20:20" x14ac:dyDescent="0.3">
      <c r="T2061" s="229"/>
    </row>
    <row r="2062" spans="20:20" x14ac:dyDescent="0.3">
      <c r="T2062" s="229"/>
    </row>
    <row r="2063" spans="20:20" x14ac:dyDescent="0.3">
      <c r="T2063" s="229"/>
    </row>
    <row r="2064" spans="20:20" x14ac:dyDescent="0.3">
      <c r="T2064" s="229"/>
    </row>
    <row r="2065" spans="20:20" x14ac:dyDescent="0.3">
      <c r="T2065" s="229"/>
    </row>
    <row r="2066" spans="20:20" x14ac:dyDescent="0.3">
      <c r="T2066" s="229"/>
    </row>
    <row r="2067" spans="20:20" x14ac:dyDescent="0.3">
      <c r="T2067" s="229"/>
    </row>
    <row r="2068" spans="20:20" x14ac:dyDescent="0.3">
      <c r="T2068" s="229"/>
    </row>
    <row r="2069" spans="20:20" x14ac:dyDescent="0.3">
      <c r="T2069" s="229"/>
    </row>
    <row r="2070" spans="20:20" x14ac:dyDescent="0.3">
      <c r="T2070" s="229"/>
    </row>
    <row r="2071" spans="20:20" x14ac:dyDescent="0.3">
      <c r="T2071" s="229"/>
    </row>
    <row r="2072" spans="20:20" x14ac:dyDescent="0.3">
      <c r="T2072" s="229"/>
    </row>
    <row r="2073" spans="20:20" x14ac:dyDescent="0.3">
      <c r="T2073" s="229"/>
    </row>
    <row r="2074" spans="20:20" x14ac:dyDescent="0.3">
      <c r="T2074" s="229"/>
    </row>
    <row r="2075" spans="20:20" x14ac:dyDescent="0.3">
      <c r="T2075" s="229"/>
    </row>
    <row r="2076" spans="20:20" x14ac:dyDescent="0.3">
      <c r="T2076" s="229"/>
    </row>
    <row r="2077" spans="20:20" x14ac:dyDescent="0.3">
      <c r="T2077" s="229"/>
    </row>
    <row r="2078" spans="20:20" x14ac:dyDescent="0.3">
      <c r="T2078" s="229"/>
    </row>
    <row r="2079" spans="20:20" x14ac:dyDescent="0.3">
      <c r="T2079" s="229"/>
    </row>
    <row r="2080" spans="20:20" x14ac:dyDescent="0.3">
      <c r="T2080" s="229"/>
    </row>
    <row r="2081" spans="20:20" x14ac:dyDescent="0.3">
      <c r="T2081" s="229"/>
    </row>
    <row r="2082" spans="20:20" x14ac:dyDescent="0.3">
      <c r="T2082" s="229"/>
    </row>
    <row r="2083" spans="20:20" x14ac:dyDescent="0.3">
      <c r="T2083" s="229"/>
    </row>
    <row r="2084" spans="20:20" x14ac:dyDescent="0.3">
      <c r="T2084" s="229"/>
    </row>
    <row r="2085" spans="20:20" x14ac:dyDescent="0.3">
      <c r="T2085" s="229"/>
    </row>
    <row r="2086" spans="20:20" x14ac:dyDescent="0.3">
      <c r="T2086" s="229"/>
    </row>
    <row r="2087" spans="20:20" x14ac:dyDescent="0.3">
      <c r="T2087" s="229"/>
    </row>
    <row r="2088" spans="20:20" x14ac:dyDescent="0.3">
      <c r="T2088" s="229"/>
    </row>
    <row r="2089" spans="20:20" x14ac:dyDescent="0.3">
      <c r="T2089" s="229"/>
    </row>
    <row r="2090" spans="20:20" x14ac:dyDescent="0.3">
      <c r="T2090" s="229"/>
    </row>
    <row r="2091" spans="20:20" x14ac:dyDescent="0.3">
      <c r="T2091" s="229"/>
    </row>
    <row r="2092" spans="20:20" x14ac:dyDescent="0.3">
      <c r="T2092" s="229"/>
    </row>
    <row r="2093" spans="20:20" x14ac:dyDescent="0.3">
      <c r="T2093" s="229"/>
    </row>
    <row r="2094" spans="20:20" x14ac:dyDescent="0.3">
      <c r="T2094" s="229"/>
    </row>
    <row r="2095" spans="20:20" x14ac:dyDescent="0.3">
      <c r="T2095" s="229"/>
    </row>
    <row r="2096" spans="20:20" x14ac:dyDescent="0.3">
      <c r="T2096" s="229"/>
    </row>
    <row r="2097" spans="20:20" x14ac:dyDescent="0.3">
      <c r="T2097" s="229"/>
    </row>
    <row r="2098" spans="20:20" x14ac:dyDescent="0.3">
      <c r="T2098" s="229"/>
    </row>
    <row r="2099" spans="20:20" x14ac:dyDescent="0.3">
      <c r="T2099" s="229"/>
    </row>
    <row r="2100" spans="20:20" x14ac:dyDescent="0.3">
      <c r="T2100" s="229"/>
    </row>
    <row r="2101" spans="20:20" x14ac:dyDescent="0.3">
      <c r="T2101" s="229"/>
    </row>
    <row r="2102" spans="20:20" x14ac:dyDescent="0.3">
      <c r="T2102" s="229"/>
    </row>
    <row r="2103" spans="20:20" x14ac:dyDescent="0.3">
      <c r="T2103" s="229"/>
    </row>
    <row r="2104" spans="20:20" x14ac:dyDescent="0.3">
      <c r="T2104" s="229"/>
    </row>
    <row r="2105" spans="20:20" x14ac:dyDescent="0.3">
      <c r="T2105" s="229"/>
    </row>
    <row r="2106" spans="20:20" x14ac:dyDescent="0.3">
      <c r="T2106" s="229"/>
    </row>
    <row r="2107" spans="20:20" x14ac:dyDescent="0.3">
      <c r="T2107" s="229"/>
    </row>
    <row r="2108" spans="20:20" x14ac:dyDescent="0.3">
      <c r="T2108" s="229"/>
    </row>
    <row r="2109" spans="20:20" x14ac:dyDescent="0.3">
      <c r="T2109" s="229"/>
    </row>
    <row r="2110" spans="20:20" x14ac:dyDescent="0.3">
      <c r="T2110" s="229"/>
    </row>
    <row r="2111" spans="20:20" x14ac:dyDescent="0.3">
      <c r="T2111" s="229"/>
    </row>
    <row r="2112" spans="20:20" x14ac:dyDescent="0.3">
      <c r="T2112" s="229"/>
    </row>
    <row r="2113" spans="20:20" x14ac:dyDescent="0.3">
      <c r="T2113" s="229"/>
    </row>
    <row r="2114" spans="20:20" x14ac:dyDescent="0.3">
      <c r="T2114" s="229"/>
    </row>
    <row r="2115" spans="20:20" x14ac:dyDescent="0.3">
      <c r="T2115" s="229"/>
    </row>
    <row r="2116" spans="20:20" x14ac:dyDescent="0.3">
      <c r="T2116" s="229"/>
    </row>
    <row r="2117" spans="20:20" x14ac:dyDescent="0.3">
      <c r="T2117" s="229"/>
    </row>
    <row r="2118" spans="20:20" x14ac:dyDescent="0.3">
      <c r="T2118" s="229"/>
    </row>
    <row r="2119" spans="20:20" x14ac:dyDescent="0.3">
      <c r="T2119" s="229"/>
    </row>
    <row r="2120" spans="20:20" x14ac:dyDescent="0.3">
      <c r="T2120" s="229"/>
    </row>
    <row r="2121" spans="20:20" x14ac:dyDescent="0.3">
      <c r="T2121" s="229"/>
    </row>
    <row r="2122" spans="20:20" x14ac:dyDescent="0.3">
      <c r="T2122" s="229"/>
    </row>
    <row r="2123" spans="20:20" x14ac:dyDescent="0.3">
      <c r="T2123" s="229"/>
    </row>
    <row r="2124" spans="20:20" x14ac:dyDescent="0.3">
      <c r="T2124" s="229"/>
    </row>
    <row r="2125" spans="20:20" x14ac:dyDescent="0.3">
      <c r="T2125" s="229"/>
    </row>
    <row r="2126" spans="20:20" x14ac:dyDescent="0.3">
      <c r="T2126" s="229"/>
    </row>
    <row r="2127" spans="20:20" x14ac:dyDescent="0.3">
      <c r="T2127" s="229"/>
    </row>
    <row r="2128" spans="20:20" x14ac:dyDescent="0.3">
      <c r="T2128" s="229"/>
    </row>
    <row r="2129" spans="20:20" x14ac:dyDescent="0.3">
      <c r="T2129" s="229"/>
    </row>
    <row r="2130" spans="20:20" x14ac:dyDescent="0.3">
      <c r="T2130" s="229"/>
    </row>
    <row r="2131" spans="20:20" x14ac:dyDescent="0.3">
      <c r="T2131" s="229"/>
    </row>
    <row r="2132" spans="20:20" x14ac:dyDescent="0.3">
      <c r="T2132" s="229"/>
    </row>
    <row r="2133" spans="20:20" x14ac:dyDescent="0.3">
      <c r="T2133" s="229"/>
    </row>
    <row r="2134" spans="20:20" x14ac:dyDescent="0.3">
      <c r="T2134" s="229"/>
    </row>
    <row r="2135" spans="20:20" x14ac:dyDescent="0.3">
      <c r="T2135" s="229"/>
    </row>
    <row r="2136" spans="20:20" x14ac:dyDescent="0.3">
      <c r="T2136" s="229"/>
    </row>
    <row r="2137" spans="20:20" x14ac:dyDescent="0.3">
      <c r="T2137" s="229"/>
    </row>
    <row r="2138" spans="20:20" x14ac:dyDescent="0.3">
      <c r="T2138" s="229"/>
    </row>
    <row r="2139" spans="20:20" x14ac:dyDescent="0.3">
      <c r="T2139" s="229"/>
    </row>
    <row r="2140" spans="20:20" x14ac:dyDescent="0.3">
      <c r="T2140" s="229"/>
    </row>
    <row r="2141" spans="20:20" x14ac:dyDescent="0.3">
      <c r="T2141" s="229"/>
    </row>
    <row r="2142" spans="20:20" x14ac:dyDescent="0.3">
      <c r="T2142" s="229"/>
    </row>
    <row r="2143" spans="20:20" x14ac:dyDescent="0.3">
      <c r="T2143" s="229"/>
    </row>
    <row r="2144" spans="20:20" x14ac:dyDescent="0.3">
      <c r="T2144" s="229"/>
    </row>
    <row r="2145" spans="20:20" x14ac:dyDescent="0.3">
      <c r="T2145" s="229"/>
    </row>
    <row r="2146" spans="20:20" x14ac:dyDescent="0.3">
      <c r="T2146" s="229"/>
    </row>
    <row r="2147" spans="20:20" x14ac:dyDescent="0.3">
      <c r="T2147" s="229"/>
    </row>
    <row r="2148" spans="20:20" x14ac:dyDescent="0.3">
      <c r="T2148" s="229"/>
    </row>
    <row r="2149" spans="20:20" x14ac:dyDescent="0.3">
      <c r="T2149" s="229"/>
    </row>
    <row r="2150" spans="20:20" x14ac:dyDescent="0.3">
      <c r="T2150" s="229"/>
    </row>
    <row r="2151" spans="20:20" x14ac:dyDescent="0.3">
      <c r="T2151" s="229"/>
    </row>
    <row r="2152" spans="20:20" x14ac:dyDescent="0.3">
      <c r="T2152" s="229"/>
    </row>
    <row r="2153" spans="20:20" x14ac:dyDescent="0.3">
      <c r="T2153" s="229"/>
    </row>
    <row r="2154" spans="20:20" x14ac:dyDescent="0.3">
      <c r="T2154" s="229"/>
    </row>
    <row r="2155" spans="20:20" x14ac:dyDescent="0.3">
      <c r="T2155" s="229"/>
    </row>
    <row r="2156" spans="20:20" x14ac:dyDescent="0.3">
      <c r="T2156" s="229"/>
    </row>
    <row r="2157" spans="20:20" x14ac:dyDescent="0.3">
      <c r="T2157" s="229"/>
    </row>
    <row r="2158" spans="20:20" x14ac:dyDescent="0.3">
      <c r="T2158" s="229"/>
    </row>
    <row r="2159" spans="20:20" x14ac:dyDescent="0.3">
      <c r="T2159" s="229"/>
    </row>
    <row r="2160" spans="20:20" x14ac:dyDescent="0.3">
      <c r="T2160" s="229"/>
    </row>
    <row r="2161" spans="15:20" x14ac:dyDescent="0.3">
      <c r="T2161" s="229"/>
    </row>
    <row r="2162" spans="15:20" x14ac:dyDescent="0.3">
      <c r="T2162" s="229"/>
    </row>
    <row r="2163" spans="15:20" x14ac:dyDescent="0.3">
      <c r="T2163" s="229"/>
    </row>
    <row r="2164" spans="15:20" x14ac:dyDescent="0.3">
      <c r="T2164" s="229"/>
    </row>
    <row r="2165" spans="15:20" x14ac:dyDescent="0.3">
      <c r="T2165" s="229"/>
    </row>
    <row r="2166" spans="15:20" x14ac:dyDescent="0.3">
      <c r="T2166" s="229"/>
    </row>
    <row r="2167" spans="15:20" x14ac:dyDescent="0.3">
      <c r="T2167" s="229"/>
    </row>
    <row r="2168" spans="15:20" x14ac:dyDescent="0.3">
      <c r="T2168" s="229"/>
    </row>
    <row r="2169" spans="15:20" x14ac:dyDescent="0.3">
      <c r="T2169" s="229"/>
    </row>
    <row r="2170" spans="15:20" x14ac:dyDescent="0.3">
      <c r="T2170" s="229"/>
    </row>
    <row r="2171" spans="15:20" x14ac:dyDescent="0.3">
      <c r="T2171" s="229"/>
    </row>
    <row r="2172" spans="15:20" x14ac:dyDescent="0.3">
      <c r="T2172" s="229"/>
    </row>
    <row r="2173" spans="15:20" x14ac:dyDescent="0.3">
      <c r="T2173" s="229"/>
    </row>
    <row r="2174" spans="15:20" x14ac:dyDescent="0.3">
      <c r="T2174" s="229"/>
    </row>
    <row r="2175" spans="15:20" x14ac:dyDescent="0.3">
      <c r="O2175" s="228"/>
      <c r="T2175" s="229"/>
    </row>
    <row r="2176" spans="15:20" x14ac:dyDescent="0.3">
      <c r="O2176" s="228"/>
      <c r="T2176" s="229"/>
    </row>
    <row r="2177" spans="15:20" x14ac:dyDescent="0.3">
      <c r="O2177" s="228"/>
      <c r="T2177" s="229"/>
    </row>
    <row r="2178" spans="15:20" x14ac:dyDescent="0.3">
      <c r="O2178" s="228"/>
      <c r="T2178" s="229"/>
    </row>
    <row r="2179" spans="15:20" x14ac:dyDescent="0.3">
      <c r="O2179" s="228"/>
      <c r="T2179" s="229"/>
    </row>
    <row r="2180" spans="15:20" x14ac:dyDescent="0.3">
      <c r="O2180" s="228"/>
      <c r="T2180" s="229"/>
    </row>
    <row r="2181" spans="15:20" x14ac:dyDescent="0.3">
      <c r="O2181" s="228"/>
      <c r="T2181" s="229"/>
    </row>
    <row r="2182" spans="15:20" x14ac:dyDescent="0.3">
      <c r="O2182" s="228"/>
      <c r="T2182" s="229"/>
    </row>
    <row r="2183" spans="15:20" x14ac:dyDescent="0.3">
      <c r="O2183" s="228"/>
      <c r="T2183" s="229"/>
    </row>
    <row r="2184" spans="15:20" x14ac:dyDescent="0.3">
      <c r="O2184" s="228"/>
      <c r="T2184" s="229"/>
    </row>
    <row r="2185" spans="15:20" x14ac:dyDescent="0.3">
      <c r="O2185" s="228"/>
      <c r="T2185" s="229"/>
    </row>
    <row r="2186" spans="15:20" x14ac:dyDescent="0.3">
      <c r="O2186" s="228"/>
      <c r="T2186" s="229"/>
    </row>
    <row r="2187" spans="15:20" x14ac:dyDescent="0.3">
      <c r="O2187" s="228"/>
      <c r="T2187" s="229"/>
    </row>
    <row r="2188" spans="15:20" x14ac:dyDescent="0.3">
      <c r="O2188" s="228"/>
      <c r="T2188" s="229"/>
    </row>
    <row r="2189" spans="15:20" x14ac:dyDescent="0.3">
      <c r="O2189" s="228"/>
      <c r="T2189" s="229"/>
    </row>
    <row r="2190" spans="15:20" x14ac:dyDescent="0.3">
      <c r="O2190" s="228"/>
      <c r="T2190" s="229"/>
    </row>
    <row r="2191" spans="15:20" x14ac:dyDescent="0.3">
      <c r="O2191" s="228"/>
      <c r="T2191" s="229"/>
    </row>
    <row r="2192" spans="15:20" x14ac:dyDescent="0.3">
      <c r="O2192" s="228"/>
      <c r="T2192" s="229"/>
    </row>
    <row r="2193" spans="15:20" x14ac:dyDescent="0.3">
      <c r="O2193" s="228"/>
      <c r="T2193" s="229"/>
    </row>
    <row r="2194" spans="15:20" x14ac:dyDescent="0.3">
      <c r="O2194" s="228"/>
      <c r="T2194" s="229"/>
    </row>
    <row r="2195" spans="15:20" x14ac:dyDescent="0.3">
      <c r="O2195" s="228"/>
      <c r="T2195" s="229"/>
    </row>
    <row r="2196" spans="15:20" x14ac:dyDescent="0.3">
      <c r="O2196" s="228"/>
      <c r="T2196" s="229"/>
    </row>
    <row r="2197" spans="15:20" x14ac:dyDescent="0.3">
      <c r="O2197" s="228"/>
      <c r="T2197" s="229"/>
    </row>
    <row r="2198" spans="15:20" x14ac:dyDescent="0.3">
      <c r="O2198" s="228"/>
      <c r="T2198" s="229"/>
    </row>
    <row r="2199" spans="15:20" x14ac:dyDescent="0.3">
      <c r="O2199" s="228"/>
      <c r="T2199" s="229"/>
    </row>
    <row r="2200" spans="15:20" x14ac:dyDescent="0.3">
      <c r="O2200" s="228"/>
      <c r="T2200" s="229"/>
    </row>
    <row r="2201" spans="15:20" x14ac:dyDescent="0.3">
      <c r="O2201" s="228"/>
      <c r="T2201" s="229"/>
    </row>
    <row r="2202" spans="15:20" x14ac:dyDescent="0.3">
      <c r="O2202" s="228"/>
      <c r="T2202" s="229"/>
    </row>
    <row r="2203" spans="15:20" x14ac:dyDescent="0.3">
      <c r="O2203" s="228"/>
      <c r="T2203" s="229"/>
    </row>
    <row r="2204" spans="15:20" x14ac:dyDescent="0.3">
      <c r="O2204" s="228"/>
      <c r="T2204" s="229"/>
    </row>
    <row r="2205" spans="15:20" x14ac:dyDescent="0.3">
      <c r="O2205" s="228"/>
      <c r="T2205" s="229"/>
    </row>
    <row r="2206" spans="15:20" x14ac:dyDescent="0.3">
      <c r="O2206" s="228"/>
      <c r="T2206" s="229"/>
    </row>
    <row r="2207" spans="15:20" x14ac:dyDescent="0.3">
      <c r="O2207" s="228"/>
      <c r="T2207" s="229"/>
    </row>
    <row r="2208" spans="15:20" x14ac:dyDescent="0.3">
      <c r="O2208" s="228"/>
      <c r="T2208" s="229"/>
    </row>
    <row r="2209" spans="15:20" x14ac:dyDescent="0.3">
      <c r="O2209" s="228"/>
      <c r="T2209" s="229"/>
    </row>
    <row r="2210" spans="15:20" x14ac:dyDescent="0.3">
      <c r="O2210" s="228"/>
      <c r="T2210" s="229"/>
    </row>
    <row r="2211" spans="15:20" x14ac:dyDescent="0.3">
      <c r="O2211" s="228"/>
      <c r="T2211" s="229"/>
    </row>
    <row r="2212" spans="15:20" x14ac:dyDescent="0.3">
      <c r="O2212" s="228"/>
      <c r="T2212" s="229"/>
    </row>
    <row r="2213" spans="15:20" x14ac:dyDescent="0.3">
      <c r="O2213" s="228"/>
      <c r="T2213" s="229"/>
    </row>
    <row r="2214" spans="15:20" x14ac:dyDescent="0.3">
      <c r="T2214" s="229"/>
    </row>
    <row r="2215" spans="15:20" x14ac:dyDescent="0.3">
      <c r="T2215" s="229"/>
    </row>
    <row r="2216" spans="15:20" x14ac:dyDescent="0.3">
      <c r="T2216" s="229"/>
    </row>
    <row r="2217" spans="15:20" x14ac:dyDescent="0.3">
      <c r="T2217" s="229"/>
    </row>
    <row r="2218" spans="15:20" x14ac:dyDescent="0.3">
      <c r="T2218" s="229"/>
    </row>
    <row r="2219" spans="15:20" x14ac:dyDescent="0.3">
      <c r="T2219" s="229"/>
    </row>
    <row r="2220" spans="15:20" x14ac:dyDescent="0.3">
      <c r="T2220" s="229"/>
    </row>
    <row r="2221" spans="15:20" x14ac:dyDescent="0.3">
      <c r="T2221" s="229"/>
    </row>
    <row r="2222" spans="15:20" x14ac:dyDescent="0.3">
      <c r="T2222" s="229"/>
    </row>
    <row r="2223" spans="15:20" x14ac:dyDescent="0.3">
      <c r="T2223" s="229"/>
    </row>
    <row r="2224" spans="15:20" x14ac:dyDescent="0.3">
      <c r="T2224" s="229"/>
    </row>
    <row r="2225" spans="20:20" x14ac:dyDescent="0.3">
      <c r="T2225" s="229"/>
    </row>
    <row r="2226" spans="20:20" x14ac:dyDescent="0.3">
      <c r="T2226" s="229"/>
    </row>
    <row r="2227" spans="20:20" x14ac:dyDescent="0.3">
      <c r="T2227" s="229"/>
    </row>
    <row r="2228" spans="20:20" x14ac:dyDescent="0.3">
      <c r="T2228" s="229"/>
    </row>
    <row r="2229" spans="20:20" x14ac:dyDescent="0.3">
      <c r="T2229" s="229"/>
    </row>
    <row r="2230" spans="20:20" x14ac:dyDescent="0.3">
      <c r="T2230" s="229"/>
    </row>
    <row r="2231" spans="20:20" x14ac:dyDescent="0.3">
      <c r="T2231" s="229"/>
    </row>
    <row r="2232" spans="20:20" x14ac:dyDescent="0.3">
      <c r="T2232" s="229"/>
    </row>
    <row r="2233" spans="20:20" x14ac:dyDescent="0.3">
      <c r="T2233" s="229"/>
    </row>
    <row r="2234" spans="20:20" x14ac:dyDescent="0.3">
      <c r="T2234" s="229"/>
    </row>
    <row r="2235" spans="20:20" x14ac:dyDescent="0.3">
      <c r="T2235" s="229"/>
    </row>
    <row r="2236" spans="20:20" x14ac:dyDescent="0.3">
      <c r="T2236" s="229"/>
    </row>
    <row r="2237" spans="20:20" x14ac:dyDescent="0.3">
      <c r="T2237" s="229"/>
    </row>
    <row r="2238" spans="20:20" x14ac:dyDescent="0.3">
      <c r="T2238" s="229"/>
    </row>
    <row r="2239" spans="20:20" x14ac:dyDescent="0.3">
      <c r="T2239" s="229"/>
    </row>
    <row r="2240" spans="20:20" x14ac:dyDescent="0.3">
      <c r="T2240" s="229"/>
    </row>
    <row r="2241" spans="20:20" x14ac:dyDescent="0.3">
      <c r="T2241" s="229"/>
    </row>
    <row r="2242" spans="20:20" x14ac:dyDescent="0.3">
      <c r="T2242" s="229"/>
    </row>
    <row r="2243" spans="20:20" x14ac:dyDescent="0.3">
      <c r="T2243" s="229"/>
    </row>
    <row r="2244" spans="20:20" x14ac:dyDescent="0.3">
      <c r="T2244" s="229"/>
    </row>
    <row r="2245" spans="20:20" x14ac:dyDescent="0.3">
      <c r="T2245" s="229"/>
    </row>
    <row r="2246" spans="20:20" x14ac:dyDescent="0.3">
      <c r="T2246" s="229"/>
    </row>
    <row r="2247" spans="20:20" x14ac:dyDescent="0.3">
      <c r="T2247" s="229"/>
    </row>
    <row r="2248" spans="20:20" x14ac:dyDescent="0.3">
      <c r="T2248" s="229"/>
    </row>
    <row r="2249" spans="20:20" x14ac:dyDescent="0.3">
      <c r="T2249" s="229"/>
    </row>
    <row r="2250" spans="20:20" x14ac:dyDescent="0.3">
      <c r="T2250" s="229"/>
    </row>
    <row r="2251" spans="20:20" x14ac:dyDescent="0.3">
      <c r="T2251" s="229"/>
    </row>
    <row r="2252" spans="20:20" x14ac:dyDescent="0.3">
      <c r="T2252" s="229"/>
    </row>
    <row r="2253" spans="20:20" x14ac:dyDescent="0.3">
      <c r="T2253" s="229"/>
    </row>
    <row r="2254" spans="20:20" x14ac:dyDescent="0.3">
      <c r="T2254" s="229"/>
    </row>
    <row r="2255" spans="20:20" x14ac:dyDescent="0.3">
      <c r="T2255" s="229"/>
    </row>
    <row r="2256" spans="20:20" x14ac:dyDescent="0.3">
      <c r="T2256" s="229"/>
    </row>
    <row r="2257" spans="20:20" x14ac:dyDescent="0.3">
      <c r="T2257" s="229"/>
    </row>
    <row r="2258" spans="20:20" x14ac:dyDescent="0.3">
      <c r="T2258" s="229"/>
    </row>
    <row r="2259" spans="20:20" x14ac:dyDescent="0.3">
      <c r="T2259" s="229"/>
    </row>
    <row r="2260" spans="20:20" x14ac:dyDescent="0.3">
      <c r="T2260" s="229"/>
    </row>
    <row r="2261" spans="20:20" x14ac:dyDescent="0.3">
      <c r="T2261" s="229"/>
    </row>
    <row r="2262" spans="20:20" x14ac:dyDescent="0.3">
      <c r="T2262" s="229"/>
    </row>
    <row r="2263" spans="20:20" x14ac:dyDescent="0.3">
      <c r="T2263" s="229"/>
    </row>
    <row r="2264" spans="20:20" x14ac:dyDescent="0.3">
      <c r="T2264" s="229"/>
    </row>
    <row r="2265" spans="20:20" x14ac:dyDescent="0.3">
      <c r="T2265" s="229"/>
    </row>
    <row r="2266" spans="20:20" x14ac:dyDescent="0.3">
      <c r="T2266" s="229"/>
    </row>
    <row r="2267" spans="20:20" x14ac:dyDescent="0.3">
      <c r="T2267" s="229"/>
    </row>
    <row r="2268" spans="20:20" x14ac:dyDescent="0.3">
      <c r="T2268" s="229"/>
    </row>
    <row r="2269" spans="20:20" x14ac:dyDescent="0.3">
      <c r="T2269" s="229"/>
    </row>
    <row r="2270" spans="20:20" x14ac:dyDescent="0.3">
      <c r="T2270" s="229"/>
    </row>
    <row r="2271" spans="20:20" x14ac:dyDescent="0.3">
      <c r="T2271" s="229"/>
    </row>
    <row r="2272" spans="20:20" x14ac:dyDescent="0.3">
      <c r="T2272" s="229"/>
    </row>
    <row r="2273" spans="20:20" x14ac:dyDescent="0.3">
      <c r="T2273" s="229"/>
    </row>
    <row r="2274" spans="20:20" x14ac:dyDescent="0.3">
      <c r="T2274" s="229"/>
    </row>
    <row r="2275" spans="20:20" x14ac:dyDescent="0.3">
      <c r="T2275" s="229"/>
    </row>
    <row r="2276" spans="20:20" x14ac:dyDescent="0.3">
      <c r="T2276" s="229"/>
    </row>
    <row r="2277" spans="20:20" x14ac:dyDescent="0.3">
      <c r="T2277" s="229"/>
    </row>
    <row r="2278" spans="20:20" x14ac:dyDescent="0.3">
      <c r="T2278" s="229"/>
    </row>
    <row r="2279" spans="20:20" x14ac:dyDescent="0.3">
      <c r="T2279" s="229"/>
    </row>
    <row r="2280" spans="20:20" x14ac:dyDescent="0.3">
      <c r="T2280" s="229"/>
    </row>
    <row r="2281" spans="20:20" x14ac:dyDescent="0.3">
      <c r="T2281" s="229"/>
    </row>
    <row r="2282" spans="20:20" x14ac:dyDescent="0.3">
      <c r="T2282" s="229"/>
    </row>
    <row r="2283" spans="20:20" x14ac:dyDescent="0.3">
      <c r="T2283" s="229"/>
    </row>
    <row r="2284" spans="20:20" x14ac:dyDescent="0.3">
      <c r="T2284" s="229"/>
    </row>
    <row r="2285" spans="20:20" x14ac:dyDescent="0.3">
      <c r="T2285" s="229"/>
    </row>
    <row r="2286" spans="20:20" x14ac:dyDescent="0.3">
      <c r="T2286" s="229"/>
    </row>
    <row r="2287" spans="20:20" x14ac:dyDescent="0.3">
      <c r="T2287" s="229"/>
    </row>
    <row r="2288" spans="20:20" x14ac:dyDescent="0.3">
      <c r="T2288" s="229"/>
    </row>
    <row r="2289" spans="20:20" x14ac:dyDescent="0.3">
      <c r="T2289" s="229"/>
    </row>
    <row r="2290" spans="20:20" x14ac:dyDescent="0.3">
      <c r="T2290" s="229"/>
    </row>
    <row r="2291" spans="20:20" x14ac:dyDescent="0.3">
      <c r="T2291" s="229"/>
    </row>
    <row r="2292" spans="20:20" x14ac:dyDescent="0.3">
      <c r="T2292" s="229"/>
    </row>
    <row r="2293" spans="20:20" x14ac:dyDescent="0.3">
      <c r="T2293" s="229"/>
    </row>
    <row r="2294" spans="20:20" x14ac:dyDescent="0.3">
      <c r="T2294" s="229"/>
    </row>
    <row r="2295" spans="20:20" x14ac:dyDescent="0.3">
      <c r="T2295" s="229"/>
    </row>
    <row r="2296" spans="20:20" x14ac:dyDescent="0.3">
      <c r="T2296" s="229"/>
    </row>
    <row r="2297" spans="20:20" x14ac:dyDescent="0.3">
      <c r="T2297" s="229"/>
    </row>
    <row r="2298" spans="20:20" x14ac:dyDescent="0.3">
      <c r="T2298" s="229"/>
    </row>
    <row r="2299" spans="20:20" x14ac:dyDescent="0.3">
      <c r="T2299" s="229"/>
    </row>
    <row r="2300" spans="20:20" x14ac:dyDescent="0.3">
      <c r="T2300" s="229"/>
    </row>
    <row r="2301" spans="20:20" x14ac:dyDescent="0.3">
      <c r="T2301" s="229"/>
    </row>
    <row r="2302" spans="20:20" x14ac:dyDescent="0.3">
      <c r="T2302" s="229"/>
    </row>
    <row r="2303" spans="20:20" x14ac:dyDescent="0.3">
      <c r="T2303" s="229"/>
    </row>
    <row r="2304" spans="20:20" x14ac:dyDescent="0.3">
      <c r="T2304" s="229"/>
    </row>
    <row r="2305" spans="20:20" x14ac:dyDescent="0.3">
      <c r="T2305" s="229"/>
    </row>
    <row r="2306" spans="20:20" x14ac:dyDescent="0.3">
      <c r="T2306" s="229"/>
    </row>
    <row r="2307" spans="20:20" x14ac:dyDescent="0.3">
      <c r="T2307" s="229"/>
    </row>
    <row r="2308" spans="20:20" x14ac:dyDescent="0.3">
      <c r="T2308" s="229"/>
    </row>
    <row r="2309" spans="20:20" x14ac:dyDescent="0.3">
      <c r="T2309" s="229"/>
    </row>
    <row r="2310" spans="20:20" x14ac:dyDescent="0.3">
      <c r="T2310" s="229"/>
    </row>
    <row r="2311" spans="20:20" x14ac:dyDescent="0.3">
      <c r="T2311" s="229"/>
    </row>
    <row r="2312" spans="20:20" x14ac:dyDescent="0.3">
      <c r="T2312" s="229"/>
    </row>
    <row r="2313" spans="20:20" x14ac:dyDescent="0.3">
      <c r="T2313" s="229"/>
    </row>
    <row r="2314" spans="20:20" x14ac:dyDescent="0.3">
      <c r="T2314" s="229"/>
    </row>
    <row r="2315" spans="20:20" x14ac:dyDescent="0.3">
      <c r="T2315" s="229"/>
    </row>
    <row r="2316" spans="20:20" x14ac:dyDescent="0.3">
      <c r="T2316" s="229"/>
    </row>
    <row r="2317" spans="20:20" x14ac:dyDescent="0.3">
      <c r="T2317" s="229"/>
    </row>
    <row r="2318" spans="20:20" x14ac:dyDescent="0.3">
      <c r="T2318" s="229"/>
    </row>
    <row r="2319" spans="20:20" x14ac:dyDescent="0.3">
      <c r="T2319" s="229"/>
    </row>
    <row r="2320" spans="20:20" x14ac:dyDescent="0.3">
      <c r="T2320" s="229"/>
    </row>
    <row r="2321" spans="20:20" x14ac:dyDescent="0.3">
      <c r="T2321" s="229"/>
    </row>
    <row r="2322" spans="20:20" x14ac:dyDescent="0.3">
      <c r="T2322" s="229"/>
    </row>
    <row r="2323" spans="20:20" x14ac:dyDescent="0.3">
      <c r="T2323" s="229"/>
    </row>
    <row r="2324" spans="20:20" x14ac:dyDescent="0.3">
      <c r="T2324" s="229"/>
    </row>
    <row r="2325" spans="20:20" x14ac:dyDescent="0.3">
      <c r="T2325" s="229"/>
    </row>
    <row r="2326" spans="20:20" x14ac:dyDescent="0.3">
      <c r="T2326" s="229"/>
    </row>
    <row r="2327" spans="20:20" x14ac:dyDescent="0.3">
      <c r="T2327" s="229"/>
    </row>
    <row r="2328" spans="20:20" x14ac:dyDescent="0.3">
      <c r="T2328" s="229"/>
    </row>
    <row r="2329" spans="20:20" x14ac:dyDescent="0.3">
      <c r="T2329" s="229"/>
    </row>
    <row r="2330" spans="20:20" x14ac:dyDescent="0.3">
      <c r="T2330" s="229"/>
    </row>
    <row r="2331" spans="20:20" x14ac:dyDescent="0.3">
      <c r="T2331" s="229"/>
    </row>
    <row r="2332" spans="20:20" x14ac:dyDescent="0.3">
      <c r="T2332" s="229"/>
    </row>
    <row r="2333" spans="20:20" x14ac:dyDescent="0.3">
      <c r="T2333" s="229"/>
    </row>
    <row r="2334" spans="20:20" x14ac:dyDescent="0.3">
      <c r="T2334" s="229"/>
    </row>
    <row r="2335" spans="20:20" x14ac:dyDescent="0.3">
      <c r="T2335" s="229"/>
    </row>
    <row r="2336" spans="20:20" x14ac:dyDescent="0.3">
      <c r="T2336" s="229"/>
    </row>
    <row r="2337" spans="20:20" x14ac:dyDescent="0.3">
      <c r="T2337" s="229"/>
    </row>
    <row r="2338" spans="20:20" x14ac:dyDescent="0.3">
      <c r="T2338" s="229"/>
    </row>
    <row r="2339" spans="20:20" x14ac:dyDescent="0.3">
      <c r="T2339" s="229"/>
    </row>
    <row r="2340" spans="20:20" x14ac:dyDescent="0.3">
      <c r="T2340" s="229"/>
    </row>
    <row r="2341" spans="20:20" x14ac:dyDescent="0.3">
      <c r="T2341" s="229"/>
    </row>
    <row r="2342" spans="20:20" x14ac:dyDescent="0.3">
      <c r="T2342" s="229"/>
    </row>
    <row r="2343" spans="20:20" x14ac:dyDescent="0.3">
      <c r="T2343" s="229"/>
    </row>
    <row r="2344" spans="20:20" x14ac:dyDescent="0.3">
      <c r="T2344" s="229"/>
    </row>
    <row r="2345" spans="20:20" x14ac:dyDescent="0.3">
      <c r="T2345" s="229"/>
    </row>
    <row r="2346" spans="20:20" x14ac:dyDescent="0.3">
      <c r="T2346" s="229"/>
    </row>
    <row r="2347" spans="20:20" x14ac:dyDescent="0.3">
      <c r="T2347" s="229"/>
    </row>
    <row r="2348" spans="20:20" x14ac:dyDescent="0.3">
      <c r="T2348" s="229"/>
    </row>
    <row r="2349" spans="20:20" x14ac:dyDescent="0.3">
      <c r="T2349" s="229"/>
    </row>
    <row r="2350" spans="20:20" x14ac:dyDescent="0.3">
      <c r="T2350" s="229"/>
    </row>
    <row r="2351" spans="20:20" x14ac:dyDescent="0.3">
      <c r="T2351" s="229"/>
    </row>
    <row r="2352" spans="20:20" x14ac:dyDescent="0.3">
      <c r="T2352" s="229"/>
    </row>
    <row r="2353" spans="20:20" x14ac:dyDescent="0.3">
      <c r="T2353" s="229"/>
    </row>
    <row r="2354" spans="20:20" x14ac:dyDescent="0.3">
      <c r="T2354" s="229"/>
    </row>
    <row r="2355" spans="20:20" x14ac:dyDescent="0.3">
      <c r="T2355" s="229"/>
    </row>
    <row r="2356" spans="20:20" x14ac:dyDescent="0.3">
      <c r="T2356" s="229"/>
    </row>
    <row r="2357" spans="20:20" x14ac:dyDescent="0.3">
      <c r="T2357" s="229"/>
    </row>
    <row r="2358" spans="20:20" x14ac:dyDescent="0.3">
      <c r="T2358" s="229"/>
    </row>
    <row r="2359" spans="20:20" x14ac:dyDescent="0.3">
      <c r="T2359" s="229"/>
    </row>
    <row r="2360" spans="20:20" x14ac:dyDescent="0.3">
      <c r="T2360" s="229"/>
    </row>
    <row r="2361" spans="20:20" x14ac:dyDescent="0.3">
      <c r="T2361" s="229"/>
    </row>
    <row r="2362" spans="20:20" x14ac:dyDescent="0.3">
      <c r="T2362" s="229"/>
    </row>
    <row r="2363" spans="20:20" x14ac:dyDescent="0.3">
      <c r="T2363" s="229"/>
    </row>
    <row r="2364" spans="20:20" x14ac:dyDescent="0.3">
      <c r="T2364" s="229"/>
    </row>
    <row r="2365" spans="20:20" x14ac:dyDescent="0.3">
      <c r="T2365" s="229"/>
    </row>
    <row r="2366" spans="20:20" x14ac:dyDescent="0.3">
      <c r="T2366" s="229"/>
    </row>
    <row r="2367" spans="20:20" x14ac:dyDescent="0.3">
      <c r="T2367" s="229"/>
    </row>
    <row r="2368" spans="20:20" x14ac:dyDescent="0.3">
      <c r="T2368" s="229"/>
    </row>
    <row r="2369" spans="20:20" x14ac:dyDescent="0.3">
      <c r="T2369" s="229"/>
    </row>
    <row r="2370" spans="20:20" x14ac:dyDescent="0.3">
      <c r="T2370" s="229"/>
    </row>
    <row r="2371" spans="20:20" x14ac:dyDescent="0.3">
      <c r="T2371" s="229"/>
    </row>
    <row r="2372" spans="20:20" x14ac:dyDescent="0.3">
      <c r="T2372" s="229"/>
    </row>
    <row r="2373" spans="20:20" x14ac:dyDescent="0.3">
      <c r="T2373" s="229"/>
    </row>
    <row r="2374" spans="20:20" x14ac:dyDescent="0.3">
      <c r="T2374" s="229"/>
    </row>
    <row r="2375" spans="20:20" x14ac:dyDescent="0.3">
      <c r="T2375" s="229"/>
    </row>
    <row r="2376" spans="20:20" x14ac:dyDescent="0.3">
      <c r="T2376" s="229"/>
    </row>
    <row r="2377" spans="20:20" x14ac:dyDescent="0.3">
      <c r="T2377" s="229"/>
    </row>
    <row r="2378" spans="20:20" x14ac:dyDescent="0.3">
      <c r="T2378" s="229"/>
    </row>
    <row r="2379" spans="20:20" x14ac:dyDescent="0.3">
      <c r="T2379" s="229"/>
    </row>
    <row r="2380" spans="20:20" x14ac:dyDescent="0.3">
      <c r="T2380" s="229"/>
    </row>
    <row r="2381" spans="20:20" x14ac:dyDescent="0.3">
      <c r="T2381" s="229"/>
    </row>
    <row r="2382" spans="20:20" x14ac:dyDescent="0.3">
      <c r="T2382" s="229"/>
    </row>
    <row r="2383" spans="20:20" x14ac:dyDescent="0.3">
      <c r="T2383" s="229"/>
    </row>
    <row r="2384" spans="20:20" x14ac:dyDescent="0.3">
      <c r="T2384" s="229"/>
    </row>
    <row r="2385" spans="20:20" x14ac:dyDescent="0.3">
      <c r="T2385" s="229"/>
    </row>
    <row r="2386" spans="20:20" x14ac:dyDescent="0.3">
      <c r="T2386" s="229"/>
    </row>
    <row r="2387" spans="20:20" x14ac:dyDescent="0.3">
      <c r="T2387" s="229"/>
    </row>
    <row r="2388" spans="20:20" x14ac:dyDescent="0.3">
      <c r="T2388" s="229"/>
    </row>
    <row r="2389" spans="20:20" x14ac:dyDescent="0.3">
      <c r="T2389" s="229"/>
    </row>
    <row r="2390" spans="20:20" x14ac:dyDescent="0.3">
      <c r="T2390" s="229"/>
    </row>
    <row r="2391" spans="20:20" x14ac:dyDescent="0.3">
      <c r="T2391" s="229"/>
    </row>
    <row r="2392" spans="20:20" x14ac:dyDescent="0.3">
      <c r="T2392" s="229"/>
    </row>
    <row r="2393" spans="20:20" x14ac:dyDescent="0.3">
      <c r="T2393" s="229"/>
    </row>
    <row r="2394" spans="20:20" x14ac:dyDescent="0.3">
      <c r="T2394" s="229"/>
    </row>
    <row r="2395" spans="20:20" x14ac:dyDescent="0.3">
      <c r="T2395" s="229"/>
    </row>
    <row r="2396" spans="20:20" x14ac:dyDescent="0.3">
      <c r="T2396" s="229"/>
    </row>
    <row r="2397" spans="20:20" x14ac:dyDescent="0.3">
      <c r="T2397" s="229"/>
    </row>
    <row r="2398" spans="20:20" x14ac:dyDescent="0.3">
      <c r="T2398" s="229"/>
    </row>
    <row r="2399" spans="20:20" x14ac:dyDescent="0.3">
      <c r="T2399" s="229"/>
    </row>
    <row r="2400" spans="20:20" x14ac:dyDescent="0.3">
      <c r="T2400" s="229"/>
    </row>
    <row r="2401" spans="20:20" x14ac:dyDescent="0.3">
      <c r="T2401" s="229"/>
    </row>
    <row r="2402" spans="20:20" x14ac:dyDescent="0.3">
      <c r="T2402" s="229"/>
    </row>
    <row r="2403" spans="20:20" x14ac:dyDescent="0.3">
      <c r="T2403" s="229"/>
    </row>
    <row r="2404" spans="20:20" x14ac:dyDescent="0.3">
      <c r="T2404" s="229"/>
    </row>
    <row r="2405" spans="20:20" x14ac:dyDescent="0.3">
      <c r="T2405" s="229"/>
    </row>
    <row r="2406" spans="20:20" x14ac:dyDescent="0.3">
      <c r="T2406" s="229"/>
    </row>
    <row r="2407" spans="20:20" x14ac:dyDescent="0.3">
      <c r="T2407" s="229"/>
    </row>
    <row r="2408" spans="20:20" x14ac:dyDescent="0.3">
      <c r="T2408" s="229"/>
    </row>
    <row r="2409" spans="20:20" x14ac:dyDescent="0.3">
      <c r="T2409" s="229"/>
    </row>
    <row r="2410" spans="20:20" x14ac:dyDescent="0.3">
      <c r="T2410" s="229"/>
    </row>
    <row r="2411" spans="20:20" x14ac:dyDescent="0.3">
      <c r="T2411" s="229"/>
    </row>
    <row r="2412" spans="20:20" x14ac:dyDescent="0.3">
      <c r="T2412" s="229"/>
    </row>
    <row r="2413" spans="20:20" x14ac:dyDescent="0.3">
      <c r="T2413" s="229"/>
    </row>
    <row r="2414" spans="20:20" x14ac:dyDescent="0.3">
      <c r="T2414" s="229"/>
    </row>
    <row r="2415" spans="20:20" x14ac:dyDescent="0.3">
      <c r="T2415" s="229"/>
    </row>
    <row r="2416" spans="20:20" x14ac:dyDescent="0.3">
      <c r="T2416" s="229"/>
    </row>
    <row r="2417" spans="20:20" x14ac:dyDescent="0.3">
      <c r="T2417" s="229"/>
    </row>
    <row r="2418" spans="20:20" x14ac:dyDescent="0.3">
      <c r="T2418" s="229"/>
    </row>
    <row r="2419" spans="20:20" x14ac:dyDescent="0.3">
      <c r="T2419" s="229"/>
    </row>
    <row r="2420" spans="20:20" x14ac:dyDescent="0.3">
      <c r="T2420" s="229"/>
    </row>
    <row r="2421" spans="20:20" x14ac:dyDescent="0.3">
      <c r="T2421" s="229"/>
    </row>
    <row r="2422" spans="20:20" x14ac:dyDescent="0.3">
      <c r="T2422" s="229"/>
    </row>
    <row r="2423" spans="20:20" x14ac:dyDescent="0.3">
      <c r="T2423" s="229"/>
    </row>
    <row r="2424" spans="20:20" x14ac:dyDescent="0.3">
      <c r="T2424" s="229"/>
    </row>
    <row r="2425" spans="20:20" x14ac:dyDescent="0.3">
      <c r="T2425" s="229"/>
    </row>
    <row r="2426" spans="20:20" x14ac:dyDescent="0.3">
      <c r="T2426" s="229"/>
    </row>
    <row r="2427" spans="20:20" x14ac:dyDescent="0.3">
      <c r="T2427" s="229"/>
    </row>
    <row r="2428" spans="20:20" x14ac:dyDescent="0.3">
      <c r="T2428" s="229"/>
    </row>
    <row r="2429" spans="20:20" x14ac:dyDescent="0.3">
      <c r="T2429" s="229"/>
    </row>
    <row r="2430" spans="20:20" x14ac:dyDescent="0.3">
      <c r="T2430" s="229"/>
    </row>
    <row r="2431" spans="20:20" x14ac:dyDescent="0.3">
      <c r="T2431" s="229"/>
    </row>
    <row r="2432" spans="20:20" x14ac:dyDescent="0.3">
      <c r="T2432" s="229"/>
    </row>
    <row r="2433" spans="20:20" x14ac:dyDescent="0.3">
      <c r="T2433" s="229"/>
    </row>
    <row r="2434" spans="20:20" x14ac:dyDescent="0.3">
      <c r="T2434" s="229"/>
    </row>
    <row r="2435" spans="20:20" x14ac:dyDescent="0.3">
      <c r="T2435" s="229"/>
    </row>
    <row r="2436" spans="20:20" x14ac:dyDescent="0.3">
      <c r="T2436" s="229"/>
    </row>
    <row r="2437" spans="20:20" x14ac:dyDescent="0.3">
      <c r="T2437" s="229"/>
    </row>
    <row r="2438" spans="20:20" x14ac:dyDescent="0.3">
      <c r="T2438" s="229"/>
    </row>
    <row r="2439" spans="20:20" x14ac:dyDescent="0.3">
      <c r="T2439" s="229"/>
    </row>
    <row r="2440" spans="20:20" x14ac:dyDescent="0.3">
      <c r="T2440" s="229"/>
    </row>
    <row r="2441" spans="20:20" x14ac:dyDescent="0.3">
      <c r="T2441" s="229"/>
    </row>
    <row r="2442" spans="20:20" x14ac:dyDescent="0.3">
      <c r="T2442" s="229"/>
    </row>
    <row r="2443" spans="20:20" x14ac:dyDescent="0.3">
      <c r="T2443" s="229"/>
    </row>
    <row r="2444" spans="20:20" x14ac:dyDescent="0.3">
      <c r="T2444" s="229"/>
    </row>
    <row r="2445" spans="20:20" x14ac:dyDescent="0.3">
      <c r="T2445" s="229"/>
    </row>
    <row r="2446" spans="20:20" x14ac:dyDescent="0.3">
      <c r="T2446" s="229"/>
    </row>
    <row r="2447" spans="20:20" x14ac:dyDescent="0.3">
      <c r="T2447" s="229"/>
    </row>
    <row r="2448" spans="20:20" x14ac:dyDescent="0.3">
      <c r="T2448" s="229"/>
    </row>
    <row r="2449" spans="20:20" x14ac:dyDescent="0.3">
      <c r="T2449" s="229"/>
    </row>
    <row r="2450" spans="20:20" x14ac:dyDescent="0.3">
      <c r="T2450" s="229"/>
    </row>
    <row r="2451" spans="20:20" x14ac:dyDescent="0.3">
      <c r="T2451" s="229"/>
    </row>
    <row r="2452" spans="20:20" x14ac:dyDescent="0.3">
      <c r="T2452" s="229"/>
    </row>
    <row r="2453" spans="20:20" x14ac:dyDescent="0.3">
      <c r="T2453" s="229"/>
    </row>
    <row r="2454" spans="20:20" x14ac:dyDescent="0.3">
      <c r="T2454" s="229"/>
    </row>
    <row r="2455" spans="20:20" x14ac:dyDescent="0.3">
      <c r="T2455" s="229"/>
    </row>
    <row r="2456" spans="20:20" x14ac:dyDescent="0.3">
      <c r="T2456" s="229"/>
    </row>
    <row r="2457" spans="20:20" x14ac:dyDescent="0.3">
      <c r="T2457" s="229"/>
    </row>
    <row r="2458" spans="20:20" x14ac:dyDescent="0.3">
      <c r="T2458" s="229"/>
    </row>
    <row r="2459" spans="20:20" x14ac:dyDescent="0.3">
      <c r="T2459" s="229"/>
    </row>
    <row r="2460" spans="20:20" x14ac:dyDescent="0.3">
      <c r="T2460" s="229"/>
    </row>
    <row r="2461" spans="20:20" x14ac:dyDescent="0.3">
      <c r="T2461" s="229"/>
    </row>
    <row r="2462" spans="20:20" x14ac:dyDescent="0.3">
      <c r="T2462" s="229"/>
    </row>
    <row r="2463" spans="20:20" x14ac:dyDescent="0.3">
      <c r="T2463" s="229"/>
    </row>
    <row r="2464" spans="20:20" x14ac:dyDescent="0.3">
      <c r="T2464" s="229"/>
    </row>
    <row r="2465" spans="20:20" x14ac:dyDescent="0.3">
      <c r="T2465" s="229"/>
    </row>
    <row r="2466" spans="20:20" x14ac:dyDescent="0.3">
      <c r="T2466" s="229"/>
    </row>
    <row r="2467" spans="20:20" x14ac:dyDescent="0.3">
      <c r="T2467" s="229"/>
    </row>
    <row r="2468" spans="20:20" x14ac:dyDescent="0.3">
      <c r="T2468" s="229"/>
    </row>
    <row r="2469" spans="20:20" x14ac:dyDescent="0.3">
      <c r="T2469" s="229"/>
    </row>
    <row r="2470" spans="20:20" x14ac:dyDescent="0.3">
      <c r="T2470" s="229"/>
    </row>
    <row r="2471" spans="20:20" x14ac:dyDescent="0.3">
      <c r="T2471" s="229"/>
    </row>
    <row r="2472" spans="20:20" x14ac:dyDescent="0.3">
      <c r="T2472" s="229"/>
    </row>
    <row r="2473" spans="20:20" x14ac:dyDescent="0.3">
      <c r="T2473" s="229"/>
    </row>
    <row r="2474" spans="20:20" x14ac:dyDescent="0.3">
      <c r="T2474" s="229"/>
    </row>
    <row r="2475" spans="20:20" x14ac:dyDescent="0.3">
      <c r="T2475" s="229"/>
    </row>
    <row r="2476" spans="20:20" x14ac:dyDescent="0.3">
      <c r="T2476" s="229"/>
    </row>
    <row r="2477" spans="20:20" x14ac:dyDescent="0.3">
      <c r="T2477" s="229"/>
    </row>
    <row r="2478" spans="20:20" x14ac:dyDescent="0.3">
      <c r="T2478" s="229"/>
    </row>
    <row r="2479" spans="20:20" x14ac:dyDescent="0.3">
      <c r="T2479" s="229"/>
    </row>
    <row r="2480" spans="20:20" x14ac:dyDescent="0.3">
      <c r="T2480" s="229"/>
    </row>
    <row r="2481" spans="20:20" x14ac:dyDescent="0.3">
      <c r="T2481" s="229"/>
    </row>
    <row r="2482" spans="20:20" x14ac:dyDescent="0.3">
      <c r="T2482" s="229"/>
    </row>
    <row r="2483" spans="20:20" x14ac:dyDescent="0.3">
      <c r="T2483" s="229"/>
    </row>
    <row r="2484" spans="20:20" x14ac:dyDescent="0.3">
      <c r="T2484" s="229"/>
    </row>
    <row r="2485" spans="20:20" x14ac:dyDescent="0.3">
      <c r="T2485" s="229"/>
    </row>
    <row r="2486" spans="20:20" x14ac:dyDescent="0.3">
      <c r="T2486" s="229"/>
    </row>
    <row r="2487" spans="20:20" x14ac:dyDescent="0.3">
      <c r="T2487" s="229"/>
    </row>
    <row r="2488" spans="20:20" x14ac:dyDescent="0.3">
      <c r="T2488" s="229"/>
    </row>
    <row r="2489" spans="20:20" x14ac:dyDescent="0.3">
      <c r="T2489" s="229"/>
    </row>
    <row r="2490" spans="20:20" x14ac:dyDescent="0.3">
      <c r="T2490" s="229"/>
    </row>
    <row r="2491" spans="20:20" x14ac:dyDescent="0.3">
      <c r="T2491" s="229"/>
    </row>
    <row r="2492" spans="20:20" x14ac:dyDescent="0.3">
      <c r="T2492" s="229"/>
    </row>
    <row r="2493" spans="20:20" x14ac:dyDescent="0.3">
      <c r="T2493" s="229"/>
    </row>
    <row r="2494" spans="20:20" x14ac:dyDescent="0.3">
      <c r="T2494" s="229"/>
    </row>
    <row r="2495" spans="20:20" x14ac:dyDescent="0.3">
      <c r="T2495" s="229"/>
    </row>
    <row r="2496" spans="20:20" x14ac:dyDescent="0.3">
      <c r="T2496" s="229"/>
    </row>
    <row r="2497" spans="20:20" x14ac:dyDescent="0.3">
      <c r="T2497" s="229"/>
    </row>
    <row r="2498" spans="20:20" x14ac:dyDescent="0.3">
      <c r="T2498" s="229"/>
    </row>
    <row r="2499" spans="20:20" x14ac:dyDescent="0.3">
      <c r="T2499" s="229"/>
    </row>
    <row r="2500" spans="20:20" x14ac:dyDescent="0.3">
      <c r="T2500" s="229"/>
    </row>
    <row r="2501" spans="20:20" x14ac:dyDescent="0.3">
      <c r="T2501" s="229"/>
    </row>
    <row r="2502" spans="20:20" x14ac:dyDescent="0.3">
      <c r="T2502" s="229"/>
    </row>
    <row r="2503" spans="20:20" x14ac:dyDescent="0.3">
      <c r="T2503" s="229"/>
    </row>
    <row r="2504" spans="20:20" x14ac:dyDescent="0.3">
      <c r="T2504" s="229"/>
    </row>
    <row r="2505" spans="20:20" x14ac:dyDescent="0.3">
      <c r="T2505" s="229"/>
    </row>
    <row r="2506" spans="20:20" x14ac:dyDescent="0.3">
      <c r="T2506" s="229"/>
    </row>
    <row r="2507" spans="20:20" x14ac:dyDescent="0.3">
      <c r="T2507" s="229"/>
    </row>
    <row r="2508" spans="20:20" x14ac:dyDescent="0.3">
      <c r="T2508" s="229"/>
    </row>
    <row r="2509" spans="20:20" x14ac:dyDescent="0.3">
      <c r="T2509" s="229"/>
    </row>
    <row r="2510" spans="20:20" x14ac:dyDescent="0.3">
      <c r="T2510" s="229"/>
    </row>
    <row r="2511" spans="20:20" x14ac:dyDescent="0.3">
      <c r="T2511" s="229"/>
    </row>
    <row r="2512" spans="20:20" x14ac:dyDescent="0.3">
      <c r="T2512" s="229"/>
    </row>
    <row r="2513" spans="20:20" x14ac:dyDescent="0.3">
      <c r="T2513" s="229"/>
    </row>
    <row r="2514" spans="20:20" x14ac:dyDescent="0.3">
      <c r="T2514" s="229"/>
    </row>
    <row r="2515" spans="20:20" x14ac:dyDescent="0.3">
      <c r="T2515" s="229"/>
    </row>
    <row r="2516" spans="20:20" x14ac:dyDescent="0.3">
      <c r="T2516" s="229"/>
    </row>
    <row r="2517" spans="20:20" x14ac:dyDescent="0.3">
      <c r="T2517" s="229"/>
    </row>
    <row r="2518" spans="20:20" x14ac:dyDescent="0.3">
      <c r="T2518" s="229"/>
    </row>
    <row r="2519" spans="20:20" x14ac:dyDescent="0.3">
      <c r="T2519" s="229"/>
    </row>
    <row r="2520" spans="20:20" x14ac:dyDescent="0.3">
      <c r="T2520" s="229"/>
    </row>
    <row r="2521" spans="20:20" x14ac:dyDescent="0.3">
      <c r="T2521" s="229"/>
    </row>
    <row r="2522" spans="20:20" x14ac:dyDescent="0.3">
      <c r="T2522" s="229"/>
    </row>
    <row r="2523" spans="20:20" x14ac:dyDescent="0.3">
      <c r="T2523" s="229"/>
    </row>
    <row r="2524" spans="20:20" x14ac:dyDescent="0.3">
      <c r="T2524" s="229"/>
    </row>
    <row r="2525" spans="20:20" x14ac:dyDescent="0.3">
      <c r="T2525" s="229"/>
    </row>
    <row r="2526" spans="20:20" x14ac:dyDescent="0.3">
      <c r="T2526" s="229"/>
    </row>
    <row r="2527" spans="20:20" x14ac:dyDescent="0.3">
      <c r="T2527" s="229"/>
    </row>
    <row r="2528" spans="20:20" x14ac:dyDescent="0.3">
      <c r="T2528" s="229"/>
    </row>
    <row r="2529" spans="20:20" x14ac:dyDescent="0.3">
      <c r="T2529" s="229"/>
    </row>
    <row r="2530" spans="20:20" x14ac:dyDescent="0.3">
      <c r="T2530" s="229"/>
    </row>
    <row r="2531" spans="20:20" x14ac:dyDescent="0.3">
      <c r="T2531" s="229"/>
    </row>
    <row r="2532" spans="20:20" x14ac:dyDescent="0.3">
      <c r="T2532" s="229"/>
    </row>
    <row r="2533" spans="20:20" x14ac:dyDescent="0.3">
      <c r="T2533" s="229"/>
    </row>
    <row r="2534" spans="20:20" x14ac:dyDescent="0.3">
      <c r="T2534" s="229"/>
    </row>
    <row r="2535" spans="20:20" x14ac:dyDescent="0.3">
      <c r="T2535" s="229"/>
    </row>
    <row r="2536" spans="20:20" x14ac:dyDescent="0.3">
      <c r="T2536" s="229"/>
    </row>
    <row r="2537" spans="20:20" x14ac:dyDescent="0.3">
      <c r="T2537" s="229"/>
    </row>
    <row r="2538" spans="20:20" x14ac:dyDescent="0.3">
      <c r="T2538" s="229"/>
    </row>
    <row r="2539" spans="20:20" x14ac:dyDescent="0.3">
      <c r="T2539" s="229"/>
    </row>
    <row r="2540" spans="20:20" x14ac:dyDescent="0.3">
      <c r="T2540" s="229"/>
    </row>
    <row r="2541" spans="20:20" x14ac:dyDescent="0.3">
      <c r="T2541" s="229"/>
    </row>
    <row r="2542" spans="20:20" x14ac:dyDescent="0.3">
      <c r="T2542" s="229"/>
    </row>
    <row r="2543" spans="20:20" x14ac:dyDescent="0.3">
      <c r="T2543" s="229"/>
    </row>
    <row r="2544" spans="20:20" x14ac:dyDescent="0.3">
      <c r="T2544" s="229"/>
    </row>
    <row r="2545" spans="20:20" x14ac:dyDescent="0.3">
      <c r="T2545" s="229"/>
    </row>
    <row r="2546" spans="20:20" x14ac:dyDescent="0.3">
      <c r="T2546" s="229"/>
    </row>
    <row r="2547" spans="20:20" x14ac:dyDescent="0.3">
      <c r="T2547" s="229"/>
    </row>
    <row r="2548" spans="20:20" x14ac:dyDescent="0.3">
      <c r="T2548" s="229"/>
    </row>
    <row r="2549" spans="20:20" x14ac:dyDescent="0.3">
      <c r="T2549" s="229"/>
    </row>
    <row r="2550" spans="20:20" x14ac:dyDescent="0.3">
      <c r="T2550" s="229"/>
    </row>
    <row r="2551" spans="20:20" x14ac:dyDescent="0.3">
      <c r="T2551" s="229"/>
    </row>
    <row r="2552" spans="20:20" x14ac:dyDescent="0.3">
      <c r="T2552" s="229"/>
    </row>
    <row r="2553" spans="20:20" x14ac:dyDescent="0.3">
      <c r="T2553" s="229"/>
    </row>
    <row r="2554" spans="20:20" x14ac:dyDescent="0.3">
      <c r="T2554" s="229"/>
    </row>
    <row r="2555" spans="20:20" x14ac:dyDescent="0.3">
      <c r="T2555" s="229"/>
    </row>
    <row r="2556" spans="20:20" x14ac:dyDescent="0.3">
      <c r="T2556" s="229"/>
    </row>
    <row r="2557" spans="20:20" x14ac:dyDescent="0.3">
      <c r="T2557" s="229"/>
    </row>
    <row r="2558" spans="20:20" x14ac:dyDescent="0.3">
      <c r="T2558" s="229"/>
    </row>
    <row r="2559" spans="20:20" x14ac:dyDescent="0.3">
      <c r="T2559" s="229"/>
    </row>
    <row r="2560" spans="20:20" x14ac:dyDescent="0.3">
      <c r="T2560" s="229"/>
    </row>
    <row r="2561" spans="20:20" x14ac:dyDescent="0.3">
      <c r="T2561" s="229"/>
    </row>
    <row r="2562" spans="20:20" x14ac:dyDescent="0.3">
      <c r="T2562" s="229"/>
    </row>
    <row r="2563" spans="20:20" x14ac:dyDescent="0.3">
      <c r="T2563" s="229"/>
    </row>
    <row r="2564" spans="20:20" x14ac:dyDescent="0.3">
      <c r="T2564" s="229"/>
    </row>
    <row r="2565" spans="20:20" x14ac:dyDescent="0.3">
      <c r="T2565" s="229"/>
    </row>
    <row r="2566" spans="20:20" x14ac:dyDescent="0.3">
      <c r="T2566" s="229"/>
    </row>
    <row r="2567" spans="20:20" x14ac:dyDescent="0.3">
      <c r="T2567" s="229"/>
    </row>
    <row r="2568" spans="20:20" x14ac:dyDescent="0.3">
      <c r="T2568" s="229"/>
    </row>
    <row r="2569" spans="20:20" x14ac:dyDescent="0.3">
      <c r="T2569" s="229"/>
    </row>
    <row r="2570" spans="20:20" x14ac:dyDescent="0.3">
      <c r="T2570" s="229"/>
    </row>
    <row r="2571" spans="20:20" x14ac:dyDescent="0.3">
      <c r="T2571" s="229"/>
    </row>
    <row r="2572" spans="20:20" x14ac:dyDescent="0.3">
      <c r="T2572" s="229"/>
    </row>
    <row r="2573" spans="20:20" x14ac:dyDescent="0.3">
      <c r="T2573" s="229"/>
    </row>
    <row r="2574" spans="20:20" x14ac:dyDescent="0.3">
      <c r="T2574" s="229"/>
    </row>
    <row r="2575" spans="20:20" x14ac:dyDescent="0.3">
      <c r="T2575" s="229"/>
    </row>
    <row r="2576" spans="20:20" x14ac:dyDescent="0.3">
      <c r="T2576" s="229"/>
    </row>
    <row r="2577" spans="20:20" x14ac:dyDescent="0.3">
      <c r="T2577" s="229"/>
    </row>
    <row r="2578" spans="20:20" x14ac:dyDescent="0.3">
      <c r="T2578" s="229"/>
    </row>
    <row r="2579" spans="20:20" x14ac:dyDescent="0.3">
      <c r="T2579" s="229"/>
    </row>
    <row r="2580" spans="20:20" x14ac:dyDescent="0.3">
      <c r="T2580" s="229"/>
    </row>
    <row r="2581" spans="20:20" x14ac:dyDescent="0.3">
      <c r="T2581" s="229"/>
    </row>
    <row r="2582" spans="20:20" x14ac:dyDescent="0.3">
      <c r="T2582" s="229"/>
    </row>
    <row r="2583" spans="20:20" x14ac:dyDescent="0.3">
      <c r="T2583" s="229"/>
    </row>
    <row r="2584" spans="20:20" x14ac:dyDescent="0.3">
      <c r="T2584" s="229"/>
    </row>
    <row r="2585" spans="20:20" x14ac:dyDescent="0.3">
      <c r="T2585" s="229"/>
    </row>
    <row r="2586" spans="20:20" x14ac:dyDescent="0.3">
      <c r="T2586" s="229"/>
    </row>
    <row r="2587" spans="20:20" x14ac:dyDescent="0.3">
      <c r="T2587" s="229"/>
    </row>
    <row r="2588" spans="20:20" x14ac:dyDescent="0.3">
      <c r="T2588" s="229"/>
    </row>
    <row r="2589" spans="20:20" x14ac:dyDescent="0.3">
      <c r="T2589" s="229"/>
    </row>
    <row r="2590" spans="20:20" x14ac:dyDescent="0.3">
      <c r="T2590" s="229"/>
    </row>
    <row r="2591" spans="20:20" x14ac:dyDescent="0.3">
      <c r="T2591" s="229"/>
    </row>
    <row r="2592" spans="20:20" x14ac:dyDescent="0.3">
      <c r="T2592" s="229"/>
    </row>
    <row r="2593" spans="20:20" x14ac:dyDescent="0.3">
      <c r="T2593" s="229"/>
    </row>
    <row r="2594" spans="20:20" x14ac:dyDescent="0.3">
      <c r="T2594" s="229"/>
    </row>
    <row r="2595" spans="20:20" x14ac:dyDescent="0.3">
      <c r="T2595" s="229"/>
    </row>
    <row r="2596" spans="20:20" x14ac:dyDescent="0.3">
      <c r="T2596" s="229"/>
    </row>
    <row r="2597" spans="20:20" x14ac:dyDescent="0.3">
      <c r="T2597" s="229"/>
    </row>
    <row r="2598" spans="20:20" x14ac:dyDescent="0.3">
      <c r="T2598" s="229"/>
    </row>
    <row r="2599" spans="20:20" x14ac:dyDescent="0.3">
      <c r="T2599" s="229"/>
    </row>
    <row r="2600" spans="20:20" x14ac:dyDescent="0.3">
      <c r="T2600" s="229"/>
    </row>
    <row r="2601" spans="20:20" x14ac:dyDescent="0.3">
      <c r="T2601" s="229"/>
    </row>
    <row r="2602" spans="20:20" x14ac:dyDescent="0.3">
      <c r="T2602" s="229"/>
    </row>
    <row r="2603" spans="20:20" x14ac:dyDescent="0.3">
      <c r="T2603" s="229"/>
    </row>
    <row r="2604" spans="20:20" x14ac:dyDescent="0.3">
      <c r="T2604" s="229"/>
    </row>
    <row r="2605" spans="20:20" x14ac:dyDescent="0.3">
      <c r="T2605" s="229"/>
    </row>
    <row r="2606" spans="20:20" x14ac:dyDescent="0.3">
      <c r="T2606" s="229"/>
    </row>
    <row r="2607" spans="20:20" x14ac:dyDescent="0.3">
      <c r="T2607" s="229"/>
    </row>
    <row r="2608" spans="20:20" x14ac:dyDescent="0.3">
      <c r="T2608" s="229"/>
    </row>
    <row r="2609" spans="20:20" x14ac:dyDescent="0.3">
      <c r="T2609" s="229"/>
    </row>
    <row r="2610" spans="20:20" x14ac:dyDescent="0.3">
      <c r="T2610" s="229"/>
    </row>
    <row r="2611" spans="20:20" x14ac:dyDescent="0.3">
      <c r="T2611" s="229"/>
    </row>
    <row r="2612" spans="20:20" x14ac:dyDescent="0.3">
      <c r="T2612" s="229"/>
    </row>
    <row r="2613" spans="20:20" x14ac:dyDescent="0.3">
      <c r="T2613" s="229"/>
    </row>
    <row r="2614" spans="20:20" x14ac:dyDescent="0.3">
      <c r="T2614" s="229"/>
    </row>
    <row r="2615" spans="20:20" x14ac:dyDescent="0.3">
      <c r="T2615" s="229"/>
    </row>
    <row r="2616" spans="20:20" x14ac:dyDescent="0.3">
      <c r="T2616" s="229"/>
    </row>
    <row r="2617" spans="20:20" x14ac:dyDescent="0.3">
      <c r="T2617" s="229"/>
    </row>
    <row r="2618" spans="20:20" x14ac:dyDescent="0.3">
      <c r="T2618" s="229"/>
    </row>
    <row r="2619" spans="20:20" x14ac:dyDescent="0.3">
      <c r="T2619" s="229"/>
    </row>
    <row r="2620" spans="20:20" x14ac:dyDescent="0.3">
      <c r="T2620" s="229"/>
    </row>
    <row r="2621" spans="20:20" x14ac:dyDescent="0.3">
      <c r="T2621" s="229"/>
    </row>
    <row r="2622" spans="20:20" x14ac:dyDescent="0.3">
      <c r="T2622" s="229"/>
    </row>
    <row r="2623" spans="20:20" x14ac:dyDescent="0.3">
      <c r="T2623" s="229"/>
    </row>
    <row r="2624" spans="20:20" x14ac:dyDescent="0.3">
      <c r="T2624" s="229"/>
    </row>
    <row r="2625" spans="20:20" x14ac:dyDescent="0.3">
      <c r="T2625" s="229"/>
    </row>
    <row r="2626" spans="20:20" x14ac:dyDescent="0.3">
      <c r="T2626" s="229"/>
    </row>
    <row r="2627" spans="20:20" x14ac:dyDescent="0.3">
      <c r="T2627" s="229"/>
    </row>
    <row r="2628" spans="20:20" x14ac:dyDescent="0.3">
      <c r="T2628" s="229"/>
    </row>
    <row r="2629" spans="20:20" x14ac:dyDescent="0.3">
      <c r="T2629" s="229"/>
    </row>
    <row r="2630" spans="20:20" x14ac:dyDescent="0.3">
      <c r="T2630" s="229"/>
    </row>
    <row r="2631" spans="20:20" x14ac:dyDescent="0.3">
      <c r="T2631" s="229"/>
    </row>
    <row r="2632" spans="20:20" x14ac:dyDescent="0.3">
      <c r="T2632" s="229"/>
    </row>
    <row r="2633" spans="20:20" x14ac:dyDescent="0.3">
      <c r="T2633" s="229"/>
    </row>
    <row r="2634" spans="20:20" x14ac:dyDescent="0.3">
      <c r="T2634" s="229"/>
    </row>
    <row r="2635" spans="20:20" x14ac:dyDescent="0.3">
      <c r="T2635" s="229"/>
    </row>
    <row r="2636" spans="20:20" x14ac:dyDescent="0.3">
      <c r="T2636" s="229"/>
    </row>
    <row r="2637" spans="20:20" x14ac:dyDescent="0.3">
      <c r="T2637" s="229"/>
    </row>
    <row r="2638" spans="20:20" x14ac:dyDescent="0.3">
      <c r="T2638" s="229"/>
    </row>
    <row r="2639" spans="20:20" x14ac:dyDescent="0.3">
      <c r="T2639" s="229"/>
    </row>
    <row r="2640" spans="20:20" x14ac:dyDescent="0.3">
      <c r="T2640" s="229"/>
    </row>
    <row r="2641" spans="20:20" x14ac:dyDescent="0.3">
      <c r="T2641" s="229"/>
    </row>
    <row r="2642" spans="20:20" x14ac:dyDescent="0.3">
      <c r="T2642" s="229"/>
    </row>
    <row r="2643" spans="20:20" x14ac:dyDescent="0.3">
      <c r="T2643" s="229"/>
    </row>
    <row r="2644" spans="20:20" x14ac:dyDescent="0.3">
      <c r="T2644" s="229"/>
    </row>
    <row r="2645" spans="20:20" x14ac:dyDescent="0.3">
      <c r="T2645" s="229"/>
    </row>
    <row r="2646" spans="20:20" x14ac:dyDescent="0.3">
      <c r="T2646" s="229"/>
    </row>
    <row r="2647" spans="20:20" x14ac:dyDescent="0.3">
      <c r="T2647" s="229"/>
    </row>
    <row r="2648" spans="20:20" x14ac:dyDescent="0.3">
      <c r="T2648" s="229"/>
    </row>
    <row r="2649" spans="20:20" x14ac:dyDescent="0.3">
      <c r="T2649" s="229"/>
    </row>
    <row r="2650" spans="20:20" x14ac:dyDescent="0.3">
      <c r="T2650" s="229"/>
    </row>
    <row r="2651" spans="20:20" x14ac:dyDescent="0.3">
      <c r="T2651" s="229"/>
    </row>
    <row r="2652" spans="20:20" x14ac:dyDescent="0.3">
      <c r="T2652" s="229"/>
    </row>
    <row r="2653" spans="20:20" x14ac:dyDescent="0.3">
      <c r="T2653" s="229"/>
    </row>
    <row r="2654" spans="20:20" x14ac:dyDescent="0.3">
      <c r="T2654" s="229"/>
    </row>
    <row r="2655" spans="20:20" x14ac:dyDescent="0.3">
      <c r="T2655" s="229"/>
    </row>
    <row r="2656" spans="20:20" x14ac:dyDescent="0.3">
      <c r="T2656" s="229"/>
    </row>
    <row r="2657" spans="20:20" x14ac:dyDescent="0.3">
      <c r="T2657" s="229"/>
    </row>
    <row r="2658" spans="20:20" x14ac:dyDescent="0.3">
      <c r="T2658" s="229"/>
    </row>
    <row r="2659" spans="20:20" x14ac:dyDescent="0.3">
      <c r="T2659" s="229"/>
    </row>
    <row r="2660" spans="20:20" x14ac:dyDescent="0.3">
      <c r="T2660" s="229"/>
    </row>
    <row r="2661" spans="20:20" x14ac:dyDescent="0.3">
      <c r="T2661" s="229"/>
    </row>
    <row r="2662" spans="20:20" x14ac:dyDescent="0.3">
      <c r="T2662" s="229"/>
    </row>
    <row r="2663" spans="20:20" x14ac:dyDescent="0.3">
      <c r="T2663" s="229"/>
    </row>
    <row r="2664" spans="20:20" x14ac:dyDescent="0.3">
      <c r="T2664" s="229"/>
    </row>
    <row r="2666" spans="20:20" x14ac:dyDescent="0.3">
      <c r="T2666" s="229"/>
    </row>
    <row r="2667" spans="20:20" x14ac:dyDescent="0.3">
      <c r="T2667" s="229"/>
    </row>
    <row r="2668" spans="20:20" x14ac:dyDescent="0.3">
      <c r="T2668" s="229"/>
    </row>
    <row r="2669" spans="20:20" x14ac:dyDescent="0.3">
      <c r="T2669" s="229"/>
    </row>
    <row r="2670" spans="20:20" x14ac:dyDescent="0.3">
      <c r="T2670" s="229"/>
    </row>
    <row r="2671" spans="20:20" x14ac:dyDescent="0.3">
      <c r="T2671" s="229"/>
    </row>
    <row r="2672" spans="20:20" x14ac:dyDescent="0.3">
      <c r="T2672" s="229"/>
    </row>
    <row r="2673" spans="20:20" x14ac:dyDescent="0.3">
      <c r="T2673" s="229"/>
    </row>
    <row r="2674" spans="20:20" x14ac:dyDescent="0.3">
      <c r="T2674" s="229"/>
    </row>
    <row r="2675" spans="20:20" x14ac:dyDescent="0.3">
      <c r="T2675" s="229"/>
    </row>
    <row r="2676" spans="20:20" x14ac:dyDescent="0.3">
      <c r="T2676" s="229"/>
    </row>
    <row r="2677" spans="20:20" x14ac:dyDescent="0.3">
      <c r="T2677" s="229"/>
    </row>
    <row r="2678" spans="20:20" x14ac:dyDescent="0.3">
      <c r="T2678" s="229"/>
    </row>
    <row r="2679" spans="20:20" x14ac:dyDescent="0.3">
      <c r="T2679" s="229"/>
    </row>
    <row r="2680" spans="20:20" x14ac:dyDescent="0.3">
      <c r="T2680" s="229"/>
    </row>
    <row r="2681" spans="20:20" x14ac:dyDescent="0.3">
      <c r="T2681" s="229"/>
    </row>
    <row r="2682" spans="20:20" x14ac:dyDescent="0.3">
      <c r="T2682" s="229"/>
    </row>
    <row r="2683" spans="20:20" x14ac:dyDescent="0.3">
      <c r="T2683" s="229"/>
    </row>
    <row r="2684" spans="20:20" x14ac:dyDescent="0.3">
      <c r="T2684" s="229"/>
    </row>
    <row r="2685" spans="20:20" x14ac:dyDescent="0.3">
      <c r="T2685" s="229"/>
    </row>
    <row r="2686" spans="20:20" x14ac:dyDescent="0.3">
      <c r="T2686" s="229"/>
    </row>
    <row r="2687" spans="20:20" x14ac:dyDescent="0.3">
      <c r="T2687" s="229"/>
    </row>
    <row r="2688" spans="20:20" x14ac:dyDescent="0.3">
      <c r="T2688" s="229"/>
    </row>
    <row r="2689" spans="20:20" x14ac:dyDescent="0.3">
      <c r="T2689" s="229"/>
    </row>
    <row r="2690" spans="20:20" x14ac:dyDescent="0.3">
      <c r="T2690" s="229"/>
    </row>
    <row r="2691" spans="20:20" x14ac:dyDescent="0.3">
      <c r="T2691" s="229"/>
    </row>
    <row r="2692" spans="20:20" x14ac:dyDescent="0.3">
      <c r="T2692" s="229"/>
    </row>
    <row r="2693" spans="20:20" x14ac:dyDescent="0.3">
      <c r="T2693" s="229"/>
    </row>
    <row r="2694" spans="20:20" x14ac:dyDescent="0.3">
      <c r="T2694" s="229"/>
    </row>
    <row r="2695" spans="20:20" x14ac:dyDescent="0.3">
      <c r="T2695" s="229"/>
    </row>
    <row r="2696" spans="20:20" x14ac:dyDescent="0.3">
      <c r="T2696" s="229"/>
    </row>
    <row r="2697" spans="20:20" x14ac:dyDescent="0.3">
      <c r="T2697" s="229"/>
    </row>
    <row r="2698" spans="20:20" x14ac:dyDescent="0.3">
      <c r="T2698" s="229"/>
    </row>
    <row r="2699" spans="20:20" x14ac:dyDescent="0.3">
      <c r="T2699" s="229"/>
    </row>
    <row r="2700" spans="20:20" x14ac:dyDescent="0.3">
      <c r="T2700" s="229"/>
    </row>
    <row r="2701" spans="20:20" x14ac:dyDescent="0.3">
      <c r="T2701" s="229"/>
    </row>
    <row r="2702" spans="20:20" x14ac:dyDescent="0.3">
      <c r="T2702" s="229"/>
    </row>
    <row r="2703" spans="20:20" x14ac:dyDescent="0.3">
      <c r="T2703" s="229"/>
    </row>
    <row r="2704" spans="20:20" x14ac:dyDescent="0.3">
      <c r="T2704" s="229"/>
    </row>
    <row r="2705" spans="20:20" x14ac:dyDescent="0.3">
      <c r="T2705" s="229"/>
    </row>
    <row r="2706" spans="20:20" x14ac:dyDescent="0.3">
      <c r="T2706" s="229"/>
    </row>
    <row r="2707" spans="20:20" x14ac:dyDescent="0.3">
      <c r="T2707" s="229"/>
    </row>
    <row r="2708" spans="20:20" x14ac:dyDescent="0.3">
      <c r="T2708" s="229"/>
    </row>
    <row r="2709" spans="20:20" x14ac:dyDescent="0.3">
      <c r="T2709" s="229"/>
    </row>
    <row r="2710" spans="20:20" x14ac:dyDescent="0.3">
      <c r="T2710" s="229"/>
    </row>
    <row r="2711" spans="20:20" x14ac:dyDescent="0.3">
      <c r="T2711" s="229"/>
    </row>
    <row r="2712" spans="20:20" x14ac:dyDescent="0.3">
      <c r="T2712" s="229"/>
    </row>
    <row r="2713" spans="20:20" x14ac:dyDescent="0.3">
      <c r="T2713" s="229"/>
    </row>
    <row r="2714" spans="20:20" x14ac:dyDescent="0.3">
      <c r="T2714" s="229"/>
    </row>
    <row r="2715" spans="20:20" x14ac:dyDescent="0.3">
      <c r="T2715" s="229"/>
    </row>
    <row r="2716" spans="20:20" x14ac:dyDescent="0.3">
      <c r="T2716" s="229"/>
    </row>
    <row r="2717" spans="20:20" x14ac:dyDescent="0.3">
      <c r="T2717" s="229"/>
    </row>
    <row r="2718" spans="20:20" x14ac:dyDescent="0.3">
      <c r="T2718" s="229"/>
    </row>
    <row r="2719" spans="20:20" x14ac:dyDescent="0.3">
      <c r="T2719" s="229"/>
    </row>
    <row r="2720" spans="20:20" x14ac:dyDescent="0.3">
      <c r="T2720" s="229"/>
    </row>
    <row r="2721" spans="20:20" x14ac:dyDescent="0.3">
      <c r="T2721" s="229"/>
    </row>
    <row r="2722" spans="20:20" x14ac:dyDescent="0.3">
      <c r="T2722" s="229"/>
    </row>
    <row r="2723" spans="20:20" x14ac:dyDescent="0.3">
      <c r="T2723" s="229"/>
    </row>
    <row r="2724" spans="20:20" x14ac:dyDescent="0.3">
      <c r="T2724" s="229"/>
    </row>
    <row r="2725" spans="20:20" x14ac:dyDescent="0.3">
      <c r="T2725" s="229"/>
    </row>
    <row r="2726" spans="20:20" x14ac:dyDescent="0.3">
      <c r="T2726" s="229"/>
    </row>
    <row r="2727" spans="20:20" x14ac:dyDescent="0.3">
      <c r="T2727" s="229"/>
    </row>
    <row r="2728" spans="20:20" x14ac:dyDescent="0.3">
      <c r="T2728" s="229"/>
    </row>
    <row r="2729" spans="20:20" x14ac:dyDescent="0.3">
      <c r="T2729" s="229"/>
    </row>
    <row r="2730" spans="20:20" x14ac:dyDescent="0.3">
      <c r="T2730" s="229"/>
    </row>
    <row r="2731" spans="20:20" x14ac:dyDescent="0.3">
      <c r="T2731" s="229"/>
    </row>
    <row r="2732" spans="20:20" x14ac:dyDescent="0.3">
      <c r="T2732" s="229"/>
    </row>
    <row r="2733" spans="20:20" x14ac:dyDescent="0.3">
      <c r="T2733" s="229"/>
    </row>
    <row r="2734" spans="20:20" x14ac:dyDescent="0.3">
      <c r="T2734" s="229"/>
    </row>
    <row r="2735" spans="20:20" x14ac:dyDescent="0.3">
      <c r="T2735" s="229"/>
    </row>
    <row r="2736" spans="20:20" x14ac:dyDescent="0.3">
      <c r="T2736" s="229"/>
    </row>
    <row r="2737" spans="20:20" x14ac:dyDescent="0.3">
      <c r="T2737" s="229"/>
    </row>
    <row r="2738" spans="20:20" x14ac:dyDescent="0.3">
      <c r="T2738" s="229"/>
    </row>
    <row r="2739" spans="20:20" x14ac:dyDescent="0.3">
      <c r="T2739" s="229"/>
    </row>
    <row r="2740" spans="20:20" x14ac:dyDescent="0.3">
      <c r="T2740" s="229"/>
    </row>
    <row r="2741" spans="20:20" x14ac:dyDescent="0.3">
      <c r="T2741" s="229"/>
    </row>
    <row r="2742" spans="20:20" x14ac:dyDescent="0.3">
      <c r="T2742" s="229"/>
    </row>
    <row r="2743" spans="20:20" x14ac:dyDescent="0.3">
      <c r="T2743" s="229"/>
    </row>
    <row r="2744" spans="20:20" x14ac:dyDescent="0.3">
      <c r="T2744" s="229"/>
    </row>
    <row r="2745" spans="20:20" x14ac:dyDescent="0.3">
      <c r="T2745" s="229"/>
    </row>
    <row r="2746" spans="20:20" x14ac:dyDescent="0.3">
      <c r="T2746" s="229"/>
    </row>
    <row r="2747" spans="20:20" x14ac:dyDescent="0.3">
      <c r="T2747" s="229"/>
    </row>
    <row r="2748" spans="20:20" x14ac:dyDescent="0.3">
      <c r="T2748" s="229"/>
    </row>
    <row r="2749" spans="20:20" x14ac:dyDescent="0.3">
      <c r="T2749" s="229"/>
    </row>
    <row r="2750" spans="20:20" x14ac:dyDescent="0.3">
      <c r="T2750" s="229"/>
    </row>
    <row r="2751" spans="20:20" x14ac:dyDescent="0.3">
      <c r="T2751" s="229"/>
    </row>
    <row r="2752" spans="20:20" x14ac:dyDescent="0.3">
      <c r="T2752" s="229"/>
    </row>
    <row r="2753" spans="20:20" x14ac:dyDescent="0.3">
      <c r="T2753" s="229"/>
    </row>
    <row r="2754" spans="20:20" x14ac:dyDescent="0.3">
      <c r="T2754" s="229"/>
    </row>
    <row r="2755" spans="20:20" x14ac:dyDescent="0.3">
      <c r="T2755" s="229"/>
    </row>
    <row r="2756" spans="20:20" x14ac:dyDescent="0.3">
      <c r="T2756" s="229"/>
    </row>
    <row r="2757" spans="20:20" x14ac:dyDescent="0.3">
      <c r="T2757" s="229"/>
    </row>
    <row r="2758" spans="20:20" x14ac:dyDescent="0.3">
      <c r="T2758" s="229"/>
    </row>
    <row r="2759" spans="20:20" x14ac:dyDescent="0.3">
      <c r="T2759" s="229"/>
    </row>
    <row r="2760" spans="20:20" x14ac:dyDescent="0.3">
      <c r="T2760" s="229"/>
    </row>
    <row r="2761" spans="20:20" x14ac:dyDescent="0.3">
      <c r="T2761" s="229"/>
    </row>
    <row r="2762" spans="20:20" x14ac:dyDescent="0.3">
      <c r="T2762" s="229"/>
    </row>
    <row r="2763" spans="20:20" x14ac:dyDescent="0.3">
      <c r="T2763" s="229"/>
    </row>
    <row r="2764" spans="20:20" x14ac:dyDescent="0.3">
      <c r="T2764" s="229"/>
    </row>
    <row r="2765" spans="20:20" x14ac:dyDescent="0.3">
      <c r="T2765" s="229"/>
    </row>
    <row r="2766" spans="20:20" x14ac:dyDescent="0.3">
      <c r="T2766" s="229"/>
    </row>
    <row r="2767" spans="20:20" x14ac:dyDescent="0.3">
      <c r="T2767" s="229"/>
    </row>
    <row r="2768" spans="20:20" x14ac:dyDescent="0.3">
      <c r="T2768" s="229"/>
    </row>
    <row r="2769" spans="20:20" x14ac:dyDescent="0.3">
      <c r="T2769" s="229"/>
    </row>
    <row r="2770" spans="20:20" x14ac:dyDescent="0.3">
      <c r="T2770" s="229"/>
    </row>
    <row r="2771" spans="20:20" x14ac:dyDescent="0.3">
      <c r="T2771" s="229"/>
    </row>
    <row r="2772" spans="20:20" x14ac:dyDescent="0.3">
      <c r="T2772" s="229"/>
    </row>
    <row r="2773" spans="20:20" x14ac:dyDescent="0.3">
      <c r="T2773" s="229"/>
    </row>
    <row r="2774" spans="20:20" x14ac:dyDescent="0.3">
      <c r="T2774" s="229"/>
    </row>
    <row r="2775" spans="20:20" x14ac:dyDescent="0.3">
      <c r="T2775" s="229"/>
    </row>
    <row r="2776" spans="20:20" x14ac:dyDescent="0.3">
      <c r="T2776" s="229"/>
    </row>
    <row r="2777" spans="20:20" x14ac:dyDescent="0.3">
      <c r="T2777" s="229"/>
    </row>
    <row r="2778" spans="20:20" x14ac:dyDescent="0.3">
      <c r="T2778" s="229"/>
    </row>
    <row r="2779" spans="20:20" x14ac:dyDescent="0.3">
      <c r="T2779" s="229"/>
    </row>
    <row r="2780" spans="20:20" x14ac:dyDescent="0.3">
      <c r="T2780" s="229"/>
    </row>
    <row r="2781" spans="20:20" x14ac:dyDescent="0.3">
      <c r="T2781" s="229"/>
    </row>
    <row r="2782" spans="20:20" x14ac:dyDescent="0.3">
      <c r="T2782" s="229"/>
    </row>
    <row r="2783" spans="20:20" x14ac:dyDescent="0.3">
      <c r="T2783" s="229"/>
    </row>
    <row r="2784" spans="20:20" x14ac:dyDescent="0.3">
      <c r="T2784" s="229"/>
    </row>
    <row r="2785" spans="20:20" x14ac:dyDescent="0.3">
      <c r="T2785" s="229"/>
    </row>
    <row r="2786" spans="20:20" x14ac:dyDescent="0.3">
      <c r="T2786" s="229"/>
    </row>
    <row r="2787" spans="20:20" x14ac:dyDescent="0.3">
      <c r="T2787" s="229"/>
    </row>
    <row r="2788" spans="20:20" x14ac:dyDescent="0.3">
      <c r="T2788" s="229"/>
    </row>
    <row r="2789" spans="20:20" x14ac:dyDescent="0.3">
      <c r="T2789" s="229"/>
    </row>
    <row r="2790" spans="20:20" x14ac:dyDescent="0.3">
      <c r="T2790" s="229"/>
    </row>
    <row r="2791" spans="20:20" x14ac:dyDescent="0.3">
      <c r="T2791" s="229"/>
    </row>
    <row r="2792" spans="20:20" x14ac:dyDescent="0.3">
      <c r="T2792" s="229"/>
    </row>
    <row r="2793" spans="20:20" x14ac:dyDescent="0.3">
      <c r="T2793" s="229"/>
    </row>
    <row r="2794" spans="20:20" x14ac:dyDescent="0.3">
      <c r="T2794" s="229"/>
    </row>
    <row r="2795" spans="20:20" x14ac:dyDescent="0.3">
      <c r="T2795" s="229"/>
    </row>
    <row r="2796" spans="20:20" x14ac:dyDescent="0.3">
      <c r="T2796" s="229"/>
    </row>
    <row r="2797" spans="20:20" x14ac:dyDescent="0.3">
      <c r="T2797" s="229"/>
    </row>
    <row r="2798" spans="20:20" x14ac:dyDescent="0.3">
      <c r="T2798" s="229"/>
    </row>
    <row r="2799" spans="20:20" x14ac:dyDescent="0.3">
      <c r="T2799" s="229"/>
    </row>
    <row r="2800" spans="20:20" x14ac:dyDescent="0.3">
      <c r="T2800" s="229"/>
    </row>
    <row r="2801" spans="20:20" x14ac:dyDescent="0.3">
      <c r="T2801" s="229"/>
    </row>
    <row r="2802" spans="20:20" x14ac:dyDescent="0.3">
      <c r="T2802" s="229"/>
    </row>
    <row r="2803" spans="20:20" x14ac:dyDescent="0.3">
      <c r="T2803" s="229"/>
    </row>
    <row r="2804" spans="20:20" x14ac:dyDescent="0.3">
      <c r="T2804" s="229"/>
    </row>
    <row r="2805" spans="20:20" x14ac:dyDescent="0.3">
      <c r="T2805" s="229"/>
    </row>
    <row r="2806" spans="20:20" x14ac:dyDescent="0.3">
      <c r="T2806" s="229"/>
    </row>
    <row r="2807" spans="20:20" x14ac:dyDescent="0.3">
      <c r="T2807" s="229"/>
    </row>
    <row r="2808" spans="20:20" x14ac:dyDescent="0.3">
      <c r="T2808" s="229"/>
    </row>
    <row r="2809" spans="20:20" x14ac:dyDescent="0.3">
      <c r="T2809" s="229"/>
    </row>
    <row r="2810" spans="20:20" x14ac:dyDescent="0.3">
      <c r="T2810" s="229"/>
    </row>
    <row r="2811" spans="20:20" x14ac:dyDescent="0.3">
      <c r="T2811" s="229"/>
    </row>
    <row r="2812" spans="20:20" x14ac:dyDescent="0.3">
      <c r="T2812" s="229"/>
    </row>
    <row r="2813" spans="20:20" x14ac:dyDescent="0.3">
      <c r="T2813" s="229"/>
    </row>
    <row r="2814" spans="20:20" x14ac:dyDescent="0.3">
      <c r="T2814" s="229"/>
    </row>
    <row r="2815" spans="20:20" x14ac:dyDescent="0.3">
      <c r="T2815" s="229"/>
    </row>
    <row r="2816" spans="20:20" x14ac:dyDescent="0.3">
      <c r="T2816" s="229"/>
    </row>
    <row r="2817" spans="20:20" x14ac:dyDescent="0.3">
      <c r="T2817" s="229"/>
    </row>
    <row r="2818" spans="20:20" x14ac:dyDescent="0.3">
      <c r="T2818" s="229"/>
    </row>
    <row r="2819" spans="20:20" x14ac:dyDescent="0.3">
      <c r="T2819" s="229"/>
    </row>
    <row r="2820" spans="20:20" x14ac:dyDescent="0.3">
      <c r="T2820" s="229"/>
    </row>
    <row r="2821" spans="20:20" x14ac:dyDescent="0.3">
      <c r="T2821" s="229"/>
    </row>
    <row r="2822" spans="20:20" x14ac:dyDescent="0.3">
      <c r="T2822" s="229"/>
    </row>
    <row r="2823" spans="20:20" x14ac:dyDescent="0.3">
      <c r="T2823" s="229"/>
    </row>
    <row r="2824" spans="20:20" x14ac:dyDescent="0.3">
      <c r="T2824" s="229"/>
    </row>
    <row r="2825" spans="20:20" x14ac:dyDescent="0.3">
      <c r="T2825" s="229"/>
    </row>
    <row r="2826" spans="20:20" x14ac:dyDescent="0.3">
      <c r="T2826" s="229"/>
    </row>
    <row r="2827" spans="20:20" x14ac:dyDescent="0.3">
      <c r="T2827" s="229"/>
    </row>
    <row r="2828" spans="20:20" x14ac:dyDescent="0.3">
      <c r="T2828" s="229"/>
    </row>
    <row r="2829" spans="20:20" x14ac:dyDescent="0.3">
      <c r="T2829" s="229"/>
    </row>
    <row r="2830" spans="20:20" x14ac:dyDescent="0.3">
      <c r="T2830" s="229"/>
    </row>
    <row r="2831" spans="20:20" x14ac:dyDescent="0.3">
      <c r="T2831" s="229"/>
    </row>
    <row r="2832" spans="20:20" x14ac:dyDescent="0.3">
      <c r="T2832" s="229"/>
    </row>
    <row r="2833" spans="20:20" x14ac:dyDescent="0.3">
      <c r="T2833" s="229"/>
    </row>
    <row r="2834" spans="20:20" x14ac:dyDescent="0.3">
      <c r="T2834" s="229"/>
    </row>
    <row r="2835" spans="20:20" x14ac:dyDescent="0.3">
      <c r="T2835" s="229"/>
    </row>
    <row r="2836" spans="20:20" x14ac:dyDescent="0.3">
      <c r="T2836" s="229"/>
    </row>
    <row r="2837" spans="20:20" x14ac:dyDescent="0.3">
      <c r="T2837" s="229"/>
    </row>
    <row r="2838" spans="20:20" x14ac:dyDescent="0.3">
      <c r="T2838" s="229"/>
    </row>
    <row r="2839" spans="20:20" x14ac:dyDescent="0.3">
      <c r="T2839" s="229"/>
    </row>
    <row r="2840" spans="20:20" x14ac:dyDescent="0.3">
      <c r="T2840" s="229"/>
    </row>
    <row r="2841" spans="20:20" x14ac:dyDescent="0.3">
      <c r="T2841" s="229"/>
    </row>
    <row r="2842" spans="20:20" x14ac:dyDescent="0.3">
      <c r="T2842" s="229"/>
    </row>
    <row r="2843" spans="20:20" x14ac:dyDescent="0.3">
      <c r="T2843" s="229"/>
    </row>
    <row r="2844" spans="20:20" x14ac:dyDescent="0.3">
      <c r="T2844" s="229"/>
    </row>
    <row r="2845" spans="20:20" x14ac:dyDescent="0.3">
      <c r="T2845" s="229"/>
    </row>
    <row r="2846" spans="20:20" x14ac:dyDescent="0.3">
      <c r="T2846" s="229"/>
    </row>
    <row r="2847" spans="20:20" x14ac:dyDescent="0.3">
      <c r="T2847" s="229"/>
    </row>
    <row r="2848" spans="20:20" x14ac:dyDescent="0.3">
      <c r="T2848" s="229"/>
    </row>
    <row r="2849" spans="20:20" x14ac:dyDescent="0.3">
      <c r="T2849" s="229"/>
    </row>
    <row r="2850" spans="20:20" x14ac:dyDescent="0.3">
      <c r="T2850" s="229"/>
    </row>
    <row r="2851" spans="20:20" x14ac:dyDescent="0.3">
      <c r="T2851" s="229"/>
    </row>
    <row r="2852" spans="20:20" x14ac:dyDescent="0.3">
      <c r="T2852" s="229"/>
    </row>
    <row r="2853" spans="20:20" x14ac:dyDescent="0.3">
      <c r="T2853" s="229"/>
    </row>
    <row r="2854" spans="20:20" x14ac:dyDescent="0.3">
      <c r="T2854" s="229"/>
    </row>
    <row r="2855" spans="20:20" x14ac:dyDescent="0.3">
      <c r="T2855" s="229"/>
    </row>
    <row r="2856" spans="20:20" x14ac:dyDescent="0.3">
      <c r="T2856" s="229"/>
    </row>
    <row r="2857" spans="20:20" x14ac:dyDescent="0.3">
      <c r="T2857" s="229"/>
    </row>
    <row r="2858" spans="20:20" x14ac:dyDescent="0.3">
      <c r="T2858" s="229"/>
    </row>
    <row r="2859" spans="20:20" x14ac:dyDescent="0.3">
      <c r="T2859" s="229"/>
    </row>
    <row r="2860" spans="20:20" x14ac:dyDescent="0.3">
      <c r="T2860" s="229"/>
    </row>
    <row r="2861" spans="20:20" x14ac:dyDescent="0.3">
      <c r="T2861" s="229"/>
    </row>
    <row r="2862" spans="20:20" x14ac:dyDescent="0.3">
      <c r="T2862" s="229"/>
    </row>
    <row r="2863" spans="20:20" x14ac:dyDescent="0.3">
      <c r="T2863" s="229"/>
    </row>
    <row r="2864" spans="20:20" x14ac:dyDescent="0.3">
      <c r="T2864" s="229"/>
    </row>
    <row r="2865" spans="20:20" x14ac:dyDescent="0.3">
      <c r="T2865" s="229"/>
    </row>
    <row r="2866" spans="20:20" x14ac:dyDescent="0.3">
      <c r="T2866" s="229"/>
    </row>
    <row r="2867" spans="20:20" x14ac:dyDescent="0.3">
      <c r="T2867" s="229"/>
    </row>
    <row r="2868" spans="20:20" x14ac:dyDescent="0.3">
      <c r="T2868" s="229"/>
    </row>
    <row r="2869" spans="20:20" x14ac:dyDescent="0.3">
      <c r="T2869" s="229"/>
    </row>
    <row r="2870" spans="20:20" x14ac:dyDescent="0.3">
      <c r="T2870" s="229"/>
    </row>
    <row r="2871" spans="20:20" x14ac:dyDescent="0.3">
      <c r="T2871" s="229"/>
    </row>
    <row r="2872" spans="20:20" x14ac:dyDescent="0.3">
      <c r="T2872" s="229"/>
    </row>
    <row r="2873" spans="20:20" x14ac:dyDescent="0.3">
      <c r="T2873" s="229"/>
    </row>
    <row r="2874" spans="20:20" x14ac:dyDescent="0.3">
      <c r="T2874" s="229"/>
    </row>
    <row r="2875" spans="20:20" x14ac:dyDescent="0.3">
      <c r="T2875" s="229"/>
    </row>
    <row r="2876" spans="20:20" x14ac:dyDescent="0.3">
      <c r="T2876" s="229"/>
    </row>
    <row r="2877" spans="20:20" x14ac:dyDescent="0.3">
      <c r="T2877" s="229"/>
    </row>
    <row r="2878" spans="20:20" x14ac:dyDescent="0.3">
      <c r="T2878" s="229"/>
    </row>
    <row r="2879" spans="20:20" x14ac:dyDescent="0.3">
      <c r="T2879" s="229"/>
    </row>
    <row r="2880" spans="20:20" x14ac:dyDescent="0.3">
      <c r="T2880" s="229"/>
    </row>
    <row r="2882" spans="20:20" x14ac:dyDescent="0.3">
      <c r="T2882" s="229"/>
    </row>
    <row r="2886" spans="20:20" x14ac:dyDescent="0.3">
      <c r="T2886" s="229"/>
    </row>
    <row r="2887" spans="20:20" x14ac:dyDescent="0.3">
      <c r="T2887" s="229"/>
    </row>
    <row r="2888" spans="20:20" x14ac:dyDescent="0.3">
      <c r="T2888" s="229"/>
    </row>
    <row r="2889" spans="20:20" x14ac:dyDescent="0.3">
      <c r="T2889" s="229"/>
    </row>
    <row r="2890" spans="20:20" x14ac:dyDescent="0.3">
      <c r="T2890" s="229"/>
    </row>
    <row r="2891" spans="20:20" x14ac:dyDescent="0.3">
      <c r="T2891" s="229"/>
    </row>
    <row r="2892" spans="20:20" x14ac:dyDescent="0.3">
      <c r="T2892" s="229"/>
    </row>
    <row r="2893" spans="20:20" x14ac:dyDescent="0.3">
      <c r="T2893" s="229"/>
    </row>
    <row r="2894" spans="20:20" x14ac:dyDescent="0.3">
      <c r="T2894" s="229"/>
    </row>
    <row r="2895" spans="20:20" x14ac:dyDescent="0.3">
      <c r="T2895" s="229"/>
    </row>
    <row r="2896" spans="20:20" x14ac:dyDescent="0.3">
      <c r="T2896" s="229"/>
    </row>
    <row r="2897" spans="20:20" x14ac:dyDescent="0.3">
      <c r="T2897" s="229"/>
    </row>
    <row r="2898" spans="20:20" x14ac:dyDescent="0.3">
      <c r="T2898" s="229"/>
    </row>
    <row r="2899" spans="20:20" x14ac:dyDescent="0.3">
      <c r="T2899" s="229"/>
    </row>
    <row r="2900" spans="20:20" x14ac:dyDescent="0.3">
      <c r="T2900" s="229"/>
    </row>
    <row r="2901" spans="20:20" x14ac:dyDescent="0.3">
      <c r="T2901" s="229"/>
    </row>
    <row r="2902" spans="20:20" x14ac:dyDescent="0.3">
      <c r="T2902" s="229"/>
    </row>
    <row r="2903" spans="20:20" x14ac:dyDescent="0.3">
      <c r="T2903" s="229"/>
    </row>
    <row r="2904" spans="20:20" x14ac:dyDescent="0.3">
      <c r="T2904" s="229"/>
    </row>
    <row r="2905" spans="20:20" x14ac:dyDescent="0.3">
      <c r="T2905" s="229"/>
    </row>
    <row r="2906" spans="20:20" x14ac:dyDescent="0.3">
      <c r="T2906" s="229"/>
    </row>
    <row r="2907" spans="20:20" x14ac:dyDescent="0.3">
      <c r="T2907" s="229"/>
    </row>
    <row r="2908" spans="20:20" x14ac:dyDescent="0.3">
      <c r="T2908" s="229"/>
    </row>
    <row r="2909" spans="20:20" x14ac:dyDescent="0.3">
      <c r="T2909" s="229"/>
    </row>
    <row r="2910" spans="20:20" x14ac:dyDescent="0.3">
      <c r="T2910" s="229"/>
    </row>
    <row r="2911" spans="20:20" x14ac:dyDescent="0.3">
      <c r="T2911" s="229"/>
    </row>
    <row r="2912" spans="20:20" x14ac:dyDescent="0.3">
      <c r="T2912" s="229"/>
    </row>
    <row r="2913" spans="20:20" x14ac:dyDescent="0.3">
      <c r="T2913" s="229"/>
    </row>
    <row r="2914" spans="20:20" x14ac:dyDescent="0.3">
      <c r="T2914" s="229"/>
    </row>
    <row r="2915" spans="20:20" x14ac:dyDescent="0.3">
      <c r="T2915" s="229"/>
    </row>
    <row r="2916" spans="20:20" x14ac:dyDescent="0.3">
      <c r="T2916" s="229"/>
    </row>
    <row r="2917" spans="20:20" x14ac:dyDescent="0.3">
      <c r="T2917" s="229"/>
    </row>
    <row r="2918" spans="20:20" x14ac:dyDescent="0.3">
      <c r="T2918" s="229"/>
    </row>
    <row r="2919" spans="20:20" x14ac:dyDescent="0.3">
      <c r="T2919" s="229"/>
    </row>
    <row r="2920" spans="20:20" x14ac:dyDescent="0.3">
      <c r="T2920" s="229"/>
    </row>
    <row r="2921" spans="20:20" x14ac:dyDescent="0.3">
      <c r="T2921" s="229"/>
    </row>
    <row r="2922" spans="20:20" x14ac:dyDescent="0.3">
      <c r="T2922" s="229"/>
    </row>
    <row r="2923" spans="20:20" x14ac:dyDescent="0.3">
      <c r="T2923" s="229"/>
    </row>
    <row r="2924" spans="20:20" x14ac:dyDescent="0.3">
      <c r="T2924" s="229"/>
    </row>
    <row r="2925" spans="20:20" x14ac:dyDescent="0.3">
      <c r="T2925" s="229"/>
    </row>
    <row r="2926" spans="20:20" x14ac:dyDescent="0.3">
      <c r="T2926" s="229"/>
    </row>
    <row r="2927" spans="20:20" x14ac:dyDescent="0.3">
      <c r="T2927" s="229"/>
    </row>
    <row r="2928" spans="20:20" x14ac:dyDescent="0.3">
      <c r="T2928" s="229"/>
    </row>
    <row r="2929" spans="20:20" x14ac:dyDescent="0.3">
      <c r="T2929" s="229"/>
    </row>
    <row r="2930" spans="20:20" x14ac:dyDescent="0.3">
      <c r="T2930" s="229"/>
    </row>
    <row r="2931" spans="20:20" x14ac:dyDescent="0.3">
      <c r="T2931" s="229"/>
    </row>
    <row r="2932" spans="20:20" x14ac:dyDescent="0.3">
      <c r="T2932" s="229"/>
    </row>
    <row r="2933" spans="20:20" x14ac:dyDescent="0.3">
      <c r="T2933" s="229"/>
    </row>
    <row r="2934" spans="20:20" x14ac:dyDescent="0.3">
      <c r="T2934" s="229"/>
    </row>
    <row r="2935" spans="20:20" x14ac:dyDescent="0.3">
      <c r="T2935" s="229"/>
    </row>
    <row r="2936" spans="20:20" x14ac:dyDescent="0.3">
      <c r="T2936" s="229"/>
    </row>
    <row r="2937" spans="20:20" x14ac:dyDescent="0.3">
      <c r="T2937" s="229"/>
    </row>
    <row r="2938" spans="20:20" x14ac:dyDescent="0.3">
      <c r="T2938" s="229"/>
    </row>
    <row r="2939" spans="20:20" x14ac:dyDescent="0.3">
      <c r="T2939" s="229"/>
    </row>
    <row r="2940" spans="20:20" x14ac:dyDescent="0.3">
      <c r="T2940" s="229"/>
    </row>
    <row r="2941" spans="20:20" x14ac:dyDescent="0.3">
      <c r="T2941" s="229"/>
    </row>
    <row r="2942" spans="20:20" x14ac:dyDescent="0.3">
      <c r="T2942" s="229"/>
    </row>
    <row r="2943" spans="20:20" x14ac:dyDescent="0.3">
      <c r="T2943" s="229"/>
    </row>
    <row r="2944" spans="20:20" x14ac:dyDescent="0.3">
      <c r="T2944" s="229"/>
    </row>
    <row r="2945" spans="20:20" x14ac:dyDescent="0.3">
      <c r="T2945" s="229"/>
    </row>
    <row r="2946" spans="20:20" x14ac:dyDescent="0.3">
      <c r="T2946" s="229"/>
    </row>
    <row r="2947" spans="20:20" x14ac:dyDescent="0.3">
      <c r="T2947" s="229"/>
    </row>
    <row r="2948" spans="20:20" x14ac:dyDescent="0.3">
      <c r="T2948" s="229"/>
    </row>
    <row r="2949" spans="20:20" x14ac:dyDescent="0.3">
      <c r="T2949" s="229"/>
    </row>
    <row r="2950" spans="20:20" x14ac:dyDescent="0.3">
      <c r="T2950" s="229"/>
    </row>
    <row r="2951" spans="20:20" x14ac:dyDescent="0.3">
      <c r="T2951" s="229"/>
    </row>
    <row r="2952" spans="20:20" x14ac:dyDescent="0.3">
      <c r="T2952" s="229"/>
    </row>
    <row r="2953" spans="20:20" x14ac:dyDescent="0.3">
      <c r="T2953" s="229"/>
    </row>
    <row r="2955" spans="20:20" x14ac:dyDescent="0.3">
      <c r="T2955" s="229"/>
    </row>
    <row r="2956" spans="20:20" x14ac:dyDescent="0.3">
      <c r="T2956" s="229"/>
    </row>
    <row r="2957" spans="20:20" x14ac:dyDescent="0.3">
      <c r="T2957" s="229"/>
    </row>
    <row r="2958" spans="20:20" x14ac:dyDescent="0.3">
      <c r="T2958" s="229"/>
    </row>
    <row r="2959" spans="20:20" x14ac:dyDescent="0.3">
      <c r="T2959" s="229"/>
    </row>
    <row r="2960" spans="20:20" x14ac:dyDescent="0.3">
      <c r="T2960" s="229"/>
    </row>
    <row r="2961" spans="20:20" x14ac:dyDescent="0.3">
      <c r="T2961" s="229"/>
    </row>
    <row r="2962" spans="20:20" x14ac:dyDescent="0.3">
      <c r="T2962" s="229"/>
    </row>
    <row r="2963" spans="20:20" x14ac:dyDescent="0.3">
      <c r="T2963" s="229"/>
    </row>
    <row r="2964" spans="20:20" x14ac:dyDescent="0.3">
      <c r="T2964" s="229"/>
    </row>
    <row r="2965" spans="20:20" x14ac:dyDescent="0.3">
      <c r="T2965" s="229"/>
    </row>
    <row r="2966" spans="20:20" x14ac:dyDescent="0.3">
      <c r="T2966" s="229"/>
    </row>
    <row r="2967" spans="20:20" x14ac:dyDescent="0.3">
      <c r="T2967" s="229"/>
    </row>
    <row r="2968" spans="20:20" x14ac:dyDescent="0.3">
      <c r="T2968" s="229"/>
    </row>
    <row r="2969" spans="20:20" x14ac:dyDescent="0.3">
      <c r="T2969" s="229"/>
    </row>
    <row r="2970" spans="20:20" x14ac:dyDescent="0.3">
      <c r="T2970" s="229"/>
    </row>
    <row r="2971" spans="20:20" x14ac:dyDescent="0.3">
      <c r="T2971" s="229"/>
    </row>
    <row r="2972" spans="20:20" x14ac:dyDescent="0.3">
      <c r="T2972" s="229"/>
    </row>
    <row r="2973" spans="20:20" x14ac:dyDescent="0.3">
      <c r="T2973" s="229"/>
    </row>
    <row r="2974" spans="20:20" x14ac:dyDescent="0.3">
      <c r="T2974" s="229"/>
    </row>
    <row r="2975" spans="20:20" x14ac:dyDescent="0.3">
      <c r="T2975" s="229"/>
    </row>
    <row r="2976" spans="20:20" x14ac:dyDescent="0.3">
      <c r="T2976" s="229"/>
    </row>
    <row r="2977" spans="20:20" x14ac:dyDescent="0.3">
      <c r="T2977" s="229"/>
    </row>
    <row r="2978" spans="20:20" x14ac:dyDescent="0.3">
      <c r="T2978" s="229"/>
    </row>
    <row r="2979" spans="20:20" x14ac:dyDescent="0.3">
      <c r="T2979" s="229"/>
    </row>
    <row r="2980" spans="20:20" x14ac:dyDescent="0.3">
      <c r="T2980" s="229"/>
    </row>
    <row r="2981" spans="20:20" x14ac:dyDescent="0.3">
      <c r="T2981" s="229"/>
    </row>
    <row r="2982" spans="20:20" x14ac:dyDescent="0.3">
      <c r="T2982" s="229"/>
    </row>
    <row r="2983" spans="20:20" x14ac:dyDescent="0.3">
      <c r="T2983" s="229"/>
    </row>
    <row r="2984" spans="20:20" x14ac:dyDescent="0.3">
      <c r="T2984" s="229"/>
    </row>
    <row r="2985" spans="20:20" x14ac:dyDescent="0.3">
      <c r="T2985" s="229"/>
    </row>
    <row r="2986" spans="20:20" x14ac:dyDescent="0.3">
      <c r="T2986" s="229"/>
    </row>
    <row r="2987" spans="20:20" x14ac:dyDescent="0.3">
      <c r="T2987" s="229"/>
    </row>
    <row r="2988" spans="20:20" x14ac:dyDescent="0.3">
      <c r="T2988" s="229"/>
    </row>
    <row r="2989" spans="20:20" x14ac:dyDescent="0.3">
      <c r="T2989" s="229"/>
    </row>
    <row r="2990" spans="20:20" x14ac:dyDescent="0.3">
      <c r="T2990" s="229"/>
    </row>
    <row r="2991" spans="20:20" x14ac:dyDescent="0.3">
      <c r="T2991" s="229"/>
    </row>
    <row r="2992" spans="20:20" x14ac:dyDescent="0.3">
      <c r="T2992" s="229"/>
    </row>
    <row r="2993" spans="20:20" x14ac:dyDescent="0.3">
      <c r="T2993" s="229"/>
    </row>
    <row r="2994" spans="20:20" x14ac:dyDescent="0.3">
      <c r="T2994" s="229"/>
    </row>
    <row r="2995" spans="20:20" x14ac:dyDescent="0.3">
      <c r="T2995" s="229"/>
    </row>
    <row r="2996" spans="20:20" x14ac:dyDescent="0.3">
      <c r="T2996" s="229"/>
    </row>
    <row r="2997" spans="20:20" x14ac:dyDescent="0.3">
      <c r="T2997" s="229"/>
    </row>
    <row r="2998" spans="20:20" x14ac:dyDescent="0.3">
      <c r="T2998" s="229"/>
    </row>
    <row r="2999" spans="20:20" x14ac:dyDescent="0.3">
      <c r="T2999" s="229"/>
    </row>
    <row r="3000" spans="20:20" x14ac:dyDescent="0.3">
      <c r="T3000" s="229"/>
    </row>
    <row r="3001" spans="20:20" x14ac:dyDescent="0.3">
      <c r="T3001" s="229"/>
    </row>
    <row r="3002" spans="20:20" x14ac:dyDescent="0.3">
      <c r="T3002" s="229"/>
    </row>
    <row r="3003" spans="20:20" x14ac:dyDescent="0.3">
      <c r="T3003" s="229"/>
    </row>
    <row r="3004" spans="20:20" x14ac:dyDescent="0.3">
      <c r="T3004" s="229"/>
    </row>
    <row r="3005" spans="20:20" x14ac:dyDescent="0.3">
      <c r="T3005" s="229"/>
    </row>
    <row r="3006" spans="20:20" x14ac:dyDescent="0.3">
      <c r="T3006" s="229"/>
    </row>
    <row r="3007" spans="20:20" x14ac:dyDescent="0.3">
      <c r="T3007" s="229"/>
    </row>
    <row r="3008" spans="20:20" x14ac:dyDescent="0.3">
      <c r="T3008" s="229"/>
    </row>
    <row r="3009" spans="20:20" x14ac:dyDescent="0.3">
      <c r="T3009" s="229"/>
    </row>
    <row r="3010" spans="20:20" x14ac:dyDescent="0.3">
      <c r="T3010" s="229"/>
    </row>
    <row r="3011" spans="20:20" x14ac:dyDescent="0.3">
      <c r="T3011" s="229"/>
    </row>
    <row r="3012" spans="20:20" x14ac:dyDescent="0.3">
      <c r="T3012" s="229"/>
    </row>
    <row r="3013" spans="20:20" x14ac:dyDescent="0.3">
      <c r="T3013" s="229"/>
    </row>
    <row r="3014" spans="20:20" x14ac:dyDescent="0.3">
      <c r="T3014" s="229"/>
    </row>
    <row r="3015" spans="20:20" x14ac:dyDescent="0.3">
      <c r="T3015" s="229"/>
    </row>
    <row r="3016" spans="20:20" x14ac:dyDescent="0.3">
      <c r="T3016" s="229"/>
    </row>
    <row r="3017" spans="20:20" x14ac:dyDescent="0.3">
      <c r="T3017" s="229"/>
    </row>
    <row r="3018" spans="20:20" x14ac:dyDescent="0.3">
      <c r="T3018" s="229"/>
    </row>
    <row r="3019" spans="20:20" x14ac:dyDescent="0.3">
      <c r="T3019" s="229"/>
    </row>
    <row r="3020" spans="20:20" x14ac:dyDescent="0.3">
      <c r="T3020" s="229"/>
    </row>
    <row r="3021" spans="20:20" x14ac:dyDescent="0.3">
      <c r="T3021" s="229"/>
    </row>
    <row r="3022" spans="20:20" x14ac:dyDescent="0.3">
      <c r="T3022" s="229"/>
    </row>
    <row r="3023" spans="20:20" x14ac:dyDescent="0.3">
      <c r="T3023" s="229"/>
    </row>
    <row r="3024" spans="20:20" x14ac:dyDescent="0.3">
      <c r="T3024" s="229"/>
    </row>
    <row r="3025" spans="20:20" x14ac:dyDescent="0.3">
      <c r="T3025" s="229"/>
    </row>
    <row r="3026" spans="20:20" x14ac:dyDescent="0.3">
      <c r="T3026" s="229"/>
    </row>
    <row r="3027" spans="20:20" x14ac:dyDescent="0.3">
      <c r="T3027" s="229"/>
    </row>
    <row r="3028" spans="20:20" x14ac:dyDescent="0.3">
      <c r="T3028" s="229"/>
    </row>
    <row r="3029" spans="20:20" x14ac:dyDescent="0.3">
      <c r="T3029" s="229"/>
    </row>
    <row r="3030" spans="20:20" x14ac:dyDescent="0.3">
      <c r="T3030" s="229"/>
    </row>
    <row r="3031" spans="20:20" x14ac:dyDescent="0.3">
      <c r="T3031" s="229"/>
    </row>
    <row r="3032" spans="20:20" x14ac:dyDescent="0.3">
      <c r="T3032" s="229"/>
    </row>
    <row r="3033" spans="20:20" x14ac:dyDescent="0.3">
      <c r="T3033" s="229"/>
    </row>
    <row r="3034" spans="20:20" x14ac:dyDescent="0.3">
      <c r="T3034" s="229"/>
    </row>
    <row r="3035" spans="20:20" x14ac:dyDescent="0.3">
      <c r="T3035" s="229"/>
    </row>
    <row r="3036" spans="20:20" ht="33.75" customHeight="1" x14ac:dyDescent="0.3">
      <c r="T3036" s="229"/>
    </row>
    <row r="3037" spans="20:20" x14ac:dyDescent="0.3">
      <c r="T3037" s="229"/>
    </row>
    <row r="3038" spans="20:20" x14ac:dyDescent="0.3">
      <c r="T3038" s="229"/>
    </row>
    <row r="3039" spans="20:20" x14ac:dyDescent="0.3">
      <c r="T3039" s="229"/>
    </row>
    <row r="3040" spans="20:20" x14ac:dyDescent="0.3">
      <c r="T3040" s="229"/>
    </row>
    <row r="3041" spans="20:20" x14ac:dyDescent="0.3">
      <c r="T3041" s="229"/>
    </row>
    <row r="3042" spans="20:20" x14ac:dyDescent="0.3">
      <c r="T3042" s="229"/>
    </row>
    <row r="3043" spans="20:20" x14ac:dyDescent="0.3">
      <c r="T3043" s="229"/>
    </row>
    <row r="3044" spans="20:20" x14ac:dyDescent="0.3">
      <c r="T3044" s="229"/>
    </row>
    <row r="3045" spans="20:20" x14ac:dyDescent="0.3">
      <c r="T3045" s="229"/>
    </row>
    <row r="3046" spans="20:20" x14ac:dyDescent="0.3">
      <c r="T3046" s="229"/>
    </row>
    <row r="3047" spans="20:20" x14ac:dyDescent="0.3">
      <c r="T3047" s="229"/>
    </row>
    <row r="3048" spans="20:20" x14ac:dyDescent="0.3">
      <c r="T3048" s="229"/>
    </row>
    <row r="3049" spans="20:20" x14ac:dyDescent="0.3">
      <c r="T3049" s="229"/>
    </row>
    <row r="3050" spans="20:20" x14ac:dyDescent="0.3">
      <c r="T3050" s="229"/>
    </row>
    <row r="3051" spans="20:20" x14ac:dyDescent="0.3">
      <c r="T3051" s="229"/>
    </row>
    <row r="3052" spans="20:20" x14ac:dyDescent="0.3">
      <c r="T3052" s="229"/>
    </row>
    <row r="3053" spans="20:20" x14ac:dyDescent="0.3">
      <c r="T3053" s="229"/>
    </row>
    <row r="3054" spans="20:20" x14ac:dyDescent="0.3">
      <c r="T3054" s="229"/>
    </row>
    <row r="3055" spans="20:20" x14ac:dyDescent="0.3">
      <c r="T3055" s="229"/>
    </row>
    <row r="3056" spans="20:20" x14ac:dyDescent="0.3">
      <c r="T3056" s="229"/>
    </row>
    <row r="3057" spans="20:20" x14ac:dyDescent="0.3">
      <c r="T3057" s="229"/>
    </row>
    <row r="3058" spans="20:20" x14ac:dyDescent="0.3">
      <c r="T3058" s="229"/>
    </row>
    <row r="3059" spans="20:20" x14ac:dyDescent="0.3">
      <c r="T3059" s="229"/>
    </row>
    <row r="3060" spans="20:20" x14ac:dyDescent="0.3">
      <c r="T3060" s="229"/>
    </row>
    <row r="3061" spans="20:20" x14ac:dyDescent="0.3">
      <c r="T3061" s="229"/>
    </row>
    <row r="3062" spans="20:20" x14ac:dyDescent="0.3">
      <c r="T3062" s="229"/>
    </row>
    <row r="3063" spans="20:20" x14ac:dyDescent="0.3">
      <c r="T3063" s="229"/>
    </row>
    <row r="3064" spans="20:20" x14ac:dyDescent="0.3">
      <c r="T3064" s="229"/>
    </row>
    <row r="3065" spans="20:20" x14ac:dyDescent="0.3">
      <c r="T3065" s="229"/>
    </row>
    <row r="3066" spans="20:20" x14ac:dyDescent="0.3">
      <c r="T3066" s="229"/>
    </row>
    <row r="3067" spans="20:20" x14ac:dyDescent="0.3">
      <c r="T3067" s="229"/>
    </row>
    <row r="3068" spans="20:20" x14ac:dyDescent="0.3">
      <c r="T3068" s="229"/>
    </row>
    <row r="3069" spans="20:20" x14ac:dyDescent="0.3">
      <c r="T3069" s="229"/>
    </row>
    <row r="3070" spans="20:20" x14ac:dyDescent="0.3">
      <c r="T3070" s="229"/>
    </row>
    <row r="3071" spans="20:20" x14ac:dyDescent="0.3">
      <c r="T3071" s="229"/>
    </row>
    <row r="3072" spans="20:20" x14ac:dyDescent="0.3">
      <c r="T3072" s="229"/>
    </row>
    <row r="3073" spans="20:20" x14ac:dyDescent="0.3">
      <c r="T3073" s="229"/>
    </row>
    <row r="3074" spans="20:20" x14ac:dyDescent="0.3">
      <c r="T3074" s="229"/>
    </row>
    <row r="3075" spans="20:20" x14ac:dyDescent="0.3">
      <c r="T3075" s="229"/>
    </row>
    <row r="3076" spans="20:20" x14ac:dyDescent="0.3">
      <c r="T3076" s="229"/>
    </row>
    <row r="3077" spans="20:20" x14ac:dyDescent="0.3">
      <c r="T3077" s="229"/>
    </row>
    <row r="3078" spans="20:20" x14ac:dyDescent="0.3">
      <c r="T3078" s="229"/>
    </row>
    <row r="3079" spans="20:20" x14ac:dyDescent="0.3">
      <c r="T3079" s="229"/>
    </row>
    <row r="3080" spans="20:20" x14ac:dyDescent="0.3">
      <c r="T3080" s="229"/>
    </row>
    <row r="3081" spans="20:20" x14ac:dyDescent="0.3">
      <c r="T3081" s="229"/>
    </row>
    <row r="3082" spans="20:20" x14ac:dyDescent="0.3">
      <c r="T3082" s="229"/>
    </row>
    <row r="3083" spans="20:20" x14ac:dyDescent="0.3">
      <c r="T3083" s="229"/>
    </row>
    <row r="3084" spans="20:20" x14ac:dyDescent="0.3">
      <c r="T3084" s="229"/>
    </row>
    <row r="3085" spans="20:20" x14ac:dyDescent="0.3">
      <c r="T3085" s="229"/>
    </row>
    <row r="3086" spans="20:20" x14ac:dyDescent="0.3">
      <c r="T3086" s="229"/>
    </row>
    <row r="3087" spans="20:20" x14ac:dyDescent="0.3">
      <c r="T3087" s="229"/>
    </row>
    <row r="3088" spans="20:20" x14ac:dyDescent="0.3">
      <c r="T3088" s="229"/>
    </row>
    <row r="3089" spans="20:20" x14ac:dyDescent="0.3">
      <c r="T3089" s="229"/>
    </row>
    <row r="3090" spans="20:20" x14ac:dyDescent="0.3">
      <c r="T3090" s="229"/>
    </row>
    <row r="3091" spans="20:20" x14ac:dyDescent="0.3">
      <c r="T3091" s="229"/>
    </row>
    <row r="3092" spans="20:20" x14ac:dyDescent="0.3">
      <c r="T3092" s="229"/>
    </row>
    <row r="3093" spans="20:20" x14ac:dyDescent="0.3">
      <c r="T3093" s="229"/>
    </row>
    <row r="3094" spans="20:20" x14ac:dyDescent="0.3">
      <c r="T3094" s="229"/>
    </row>
    <row r="3095" spans="20:20" x14ac:dyDescent="0.3">
      <c r="T3095" s="229"/>
    </row>
    <row r="3097" spans="20:20" x14ac:dyDescent="0.3">
      <c r="T3097" s="229"/>
    </row>
    <row r="3098" spans="20:20" x14ac:dyDescent="0.3">
      <c r="T3098" s="229"/>
    </row>
    <row r="3099" spans="20:20" x14ac:dyDescent="0.3">
      <c r="T3099" s="229"/>
    </row>
    <row r="3100" spans="20:20" x14ac:dyDescent="0.3">
      <c r="T3100" s="229"/>
    </row>
    <row r="3101" spans="20:20" x14ac:dyDescent="0.3">
      <c r="T3101" s="229"/>
    </row>
    <row r="3102" spans="20:20" x14ac:dyDescent="0.3">
      <c r="T3102" s="229"/>
    </row>
    <row r="3103" spans="20:20" x14ac:dyDescent="0.3">
      <c r="T3103" s="229"/>
    </row>
    <row r="3104" spans="20:20" x14ac:dyDescent="0.3">
      <c r="T3104" s="229"/>
    </row>
    <row r="3105" spans="20:20" x14ac:dyDescent="0.3">
      <c r="T3105" s="229"/>
    </row>
    <row r="3106" spans="20:20" x14ac:dyDescent="0.3">
      <c r="T3106" s="229"/>
    </row>
    <row r="3107" spans="20:20" x14ac:dyDescent="0.3">
      <c r="T3107" s="229"/>
    </row>
    <row r="3108" spans="20:20" x14ac:dyDescent="0.3">
      <c r="T3108" s="229"/>
    </row>
    <row r="3109" spans="20:20" x14ac:dyDescent="0.3">
      <c r="T3109" s="229"/>
    </row>
    <row r="3110" spans="20:20" x14ac:dyDescent="0.3">
      <c r="T3110" s="229"/>
    </row>
    <row r="3111" spans="20:20" x14ac:dyDescent="0.3">
      <c r="T3111" s="229"/>
    </row>
    <row r="3112" spans="20:20" x14ac:dyDescent="0.3">
      <c r="T3112" s="229"/>
    </row>
    <row r="3113" spans="20:20" x14ac:dyDescent="0.3">
      <c r="T3113" s="229"/>
    </row>
    <row r="3114" spans="20:20" x14ac:dyDescent="0.3">
      <c r="T3114" s="229"/>
    </row>
    <row r="3115" spans="20:20" x14ac:dyDescent="0.3">
      <c r="T3115" s="229"/>
    </row>
    <row r="3116" spans="20:20" x14ac:dyDescent="0.3">
      <c r="T3116" s="229"/>
    </row>
    <row r="3117" spans="20:20" x14ac:dyDescent="0.3">
      <c r="T3117" s="229"/>
    </row>
    <row r="3118" spans="20:20" x14ac:dyDescent="0.3">
      <c r="T3118" s="229"/>
    </row>
    <row r="3119" spans="20:20" x14ac:dyDescent="0.3">
      <c r="T3119" s="229"/>
    </row>
    <row r="3120" spans="20:20" x14ac:dyDescent="0.3">
      <c r="T3120" s="229"/>
    </row>
    <row r="3121" spans="20:20" x14ac:dyDescent="0.3">
      <c r="T3121" s="229"/>
    </row>
    <row r="3122" spans="20:20" x14ac:dyDescent="0.3">
      <c r="T3122" s="229"/>
    </row>
    <row r="3123" spans="20:20" x14ac:dyDescent="0.3">
      <c r="T3123" s="229"/>
    </row>
    <row r="3124" spans="20:20" x14ac:dyDescent="0.3">
      <c r="T3124" s="229"/>
    </row>
    <row r="3125" spans="20:20" x14ac:dyDescent="0.3">
      <c r="T3125" s="229"/>
    </row>
    <row r="3126" spans="20:20" x14ac:dyDescent="0.3">
      <c r="T3126" s="229"/>
    </row>
    <row r="3127" spans="20:20" x14ac:dyDescent="0.3">
      <c r="T3127" s="229"/>
    </row>
    <row r="3128" spans="20:20" x14ac:dyDescent="0.3">
      <c r="T3128" s="229"/>
    </row>
    <row r="3129" spans="20:20" x14ac:dyDescent="0.3">
      <c r="T3129" s="229"/>
    </row>
    <row r="3130" spans="20:20" x14ac:dyDescent="0.3">
      <c r="T3130" s="229"/>
    </row>
    <row r="3131" spans="20:20" x14ac:dyDescent="0.3">
      <c r="T3131" s="229"/>
    </row>
    <row r="3132" spans="20:20" x14ac:dyDescent="0.3">
      <c r="T3132" s="229"/>
    </row>
    <row r="3133" spans="20:20" x14ac:dyDescent="0.3">
      <c r="T3133" s="229"/>
    </row>
    <row r="3134" spans="20:20" x14ac:dyDescent="0.3">
      <c r="T3134" s="229"/>
    </row>
    <row r="3135" spans="20:20" x14ac:dyDescent="0.3">
      <c r="T3135" s="229"/>
    </row>
    <row r="3136" spans="20:20" x14ac:dyDescent="0.3">
      <c r="T3136" s="229"/>
    </row>
    <row r="3137" spans="20:20" x14ac:dyDescent="0.3">
      <c r="T3137" s="229"/>
    </row>
    <row r="3138" spans="20:20" x14ac:dyDescent="0.3">
      <c r="T3138" s="229"/>
    </row>
    <row r="3139" spans="20:20" x14ac:dyDescent="0.3">
      <c r="T3139" s="229"/>
    </row>
    <row r="3140" spans="20:20" x14ac:dyDescent="0.3">
      <c r="T3140" s="229"/>
    </row>
    <row r="3141" spans="20:20" x14ac:dyDescent="0.3">
      <c r="T3141" s="229"/>
    </row>
    <row r="3142" spans="20:20" x14ac:dyDescent="0.3">
      <c r="T3142" s="229"/>
    </row>
    <row r="3143" spans="20:20" x14ac:dyDescent="0.3">
      <c r="T3143" s="229"/>
    </row>
    <row r="3144" spans="20:20" x14ac:dyDescent="0.3">
      <c r="T3144" s="229"/>
    </row>
    <row r="3145" spans="20:20" x14ac:dyDescent="0.3">
      <c r="T3145" s="229"/>
    </row>
    <row r="3146" spans="20:20" x14ac:dyDescent="0.3">
      <c r="T3146" s="229"/>
    </row>
    <row r="3147" spans="20:20" x14ac:dyDescent="0.3">
      <c r="T3147" s="229"/>
    </row>
    <row r="3148" spans="20:20" x14ac:dyDescent="0.3">
      <c r="T3148" s="229"/>
    </row>
    <row r="3149" spans="20:20" x14ac:dyDescent="0.3">
      <c r="T3149" s="229"/>
    </row>
    <row r="3150" spans="20:20" x14ac:dyDescent="0.3">
      <c r="T3150" s="229"/>
    </row>
    <row r="3151" spans="20:20" x14ac:dyDescent="0.3">
      <c r="T3151" s="229"/>
    </row>
    <row r="3152" spans="20:20" x14ac:dyDescent="0.3">
      <c r="T3152" s="229"/>
    </row>
    <row r="3153" spans="20:20" x14ac:dyDescent="0.3">
      <c r="T3153" s="229"/>
    </row>
    <row r="3154" spans="20:20" x14ac:dyDescent="0.3">
      <c r="T3154" s="229"/>
    </row>
    <row r="3155" spans="20:20" x14ac:dyDescent="0.3">
      <c r="T3155" s="229"/>
    </row>
    <row r="3156" spans="20:20" x14ac:dyDescent="0.3">
      <c r="T3156" s="229"/>
    </row>
    <row r="3157" spans="20:20" x14ac:dyDescent="0.3">
      <c r="T3157" s="229"/>
    </row>
    <row r="3158" spans="20:20" x14ac:dyDescent="0.3">
      <c r="T3158" s="229"/>
    </row>
    <row r="3159" spans="20:20" x14ac:dyDescent="0.3">
      <c r="T3159" s="229"/>
    </row>
    <row r="3160" spans="20:20" x14ac:dyDescent="0.3">
      <c r="T3160" s="229"/>
    </row>
    <row r="3161" spans="20:20" x14ac:dyDescent="0.3">
      <c r="T3161" s="229"/>
    </row>
    <row r="3162" spans="20:20" x14ac:dyDescent="0.3">
      <c r="T3162" s="229"/>
    </row>
    <row r="3163" spans="20:20" x14ac:dyDescent="0.3">
      <c r="T3163" s="229"/>
    </row>
    <row r="3164" spans="20:20" x14ac:dyDescent="0.3">
      <c r="T3164" s="229"/>
    </row>
    <row r="3165" spans="20:20" x14ac:dyDescent="0.3">
      <c r="T3165" s="229"/>
    </row>
    <row r="3166" spans="20:20" x14ac:dyDescent="0.3">
      <c r="T3166" s="229"/>
    </row>
    <row r="3167" spans="20:20" x14ac:dyDescent="0.3">
      <c r="T3167" s="229"/>
    </row>
    <row r="3168" spans="20:20" x14ac:dyDescent="0.3">
      <c r="T3168" s="229"/>
    </row>
    <row r="3169" spans="20:20" x14ac:dyDescent="0.3">
      <c r="T3169" s="229"/>
    </row>
    <row r="3170" spans="20:20" x14ac:dyDescent="0.3">
      <c r="T3170" s="229"/>
    </row>
    <row r="3171" spans="20:20" x14ac:dyDescent="0.3">
      <c r="T3171" s="229"/>
    </row>
    <row r="3172" spans="20:20" x14ac:dyDescent="0.3">
      <c r="T3172" s="229"/>
    </row>
    <row r="3173" spans="20:20" x14ac:dyDescent="0.3">
      <c r="T3173" s="229"/>
    </row>
    <row r="3174" spans="20:20" x14ac:dyDescent="0.3">
      <c r="T3174" s="229"/>
    </row>
    <row r="3175" spans="20:20" x14ac:dyDescent="0.3">
      <c r="T3175" s="229"/>
    </row>
    <row r="3176" spans="20:20" x14ac:dyDescent="0.3">
      <c r="T3176" s="229"/>
    </row>
    <row r="3177" spans="20:20" x14ac:dyDescent="0.3">
      <c r="T3177" s="229"/>
    </row>
    <row r="3178" spans="20:20" x14ac:dyDescent="0.3">
      <c r="T3178" s="229"/>
    </row>
    <row r="3179" spans="20:20" x14ac:dyDescent="0.3">
      <c r="T3179" s="229"/>
    </row>
    <row r="3180" spans="20:20" x14ac:dyDescent="0.3">
      <c r="T3180" s="229"/>
    </row>
    <row r="3181" spans="20:20" x14ac:dyDescent="0.3">
      <c r="T3181" s="229"/>
    </row>
    <row r="3182" spans="20:20" x14ac:dyDescent="0.3">
      <c r="T3182" s="229"/>
    </row>
    <row r="3183" spans="20:20" x14ac:dyDescent="0.3">
      <c r="T3183" s="229"/>
    </row>
    <row r="3184" spans="20:20" x14ac:dyDescent="0.3">
      <c r="T3184" s="229"/>
    </row>
    <row r="3185" spans="20:20" x14ac:dyDescent="0.3">
      <c r="T3185" s="229"/>
    </row>
    <row r="3186" spans="20:20" x14ac:dyDescent="0.3">
      <c r="T3186" s="229"/>
    </row>
    <row r="3187" spans="20:20" x14ac:dyDescent="0.3">
      <c r="T3187" s="229"/>
    </row>
    <row r="3188" spans="20:20" x14ac:dyDescent="0.3">
      <c r="T3188" s="229"/>
    </row>
    <row r="3189" spans="20:20" x14ac:dyDescent="0.3">
      <c r="T3189" s="229"/>
    </row>
    <row r="3190" spans="20:20" x14ac:dyDescent="0.3">
      <c r="T3190" s="229"/>
    </row>
    <row r="3191" spans="20:20" x14ac:dyDescent="0.3">
      <c r="T3191" s="229"/>
    </row>
    <row r="3192" spans="20:20" x14ac:dyDescent="0.3">
      <c r="T3192" s="229"/>
    </row>
    <row r="3193" spans="20:20" x14ac:dyDescent="0.3">
      <c r="T3193" s="229"/>
    </row>
    <row r="3194" spans="20:20" x14ac:dyDescent="0.3">
      <c r="T3194" s="229"/>
    </row>
    <row r="3195" spans="20:20" x14ac:dyDescent="0.3">
      <c r="T3195" s="229"/>
    </row>
    <row r="3196" spans="20:20" x14ac:dyDescent="0.3">
      <c r="T3196" s="229"/>
    </row>
    <row r="3197" spans="20:20" x14ac:dyDescent="0.3">
      <c r="T3197" s="229"/>
    </row>
    <row r="3198" spans="20:20" x14ac:dyDescent="0.3">
      <c r="T3198" s="229"/>
    </row>
    <row r="3199" spans="20:20" x14ac:dyDescent="0.3">
      <c r="T3199" s="229"/>
    </row>
    <row r="3200" spans="20:20" x14ac:dyDescent="0.3">
      <c r="T3200" s="229"/>
    </row>
    <row r="3201" spans="20:20" x14ac:dyDescent="0.3">
      <c r="T3201" s="229"/>
    </row>
    <row r="3202" spans="20:20" x14ac:dyDescent="0.3">
      <c r="T3202" s="229"/>
    </row>
    <row r="3203" spans="20:20" x14ac:dyDescent="0.3">
      <c r="T3203" s="229"/>
    </row>
    <row r="3204" spans="20:20" x14ac:dyDescent="0.3">
      <c r="T3204" s="229"/>
    </row>
    <row r="3205" spans="20:20" x14ac:dyDescent="0.3">
      <c r="T3205" s="229"/>
    </row>
    <row r="3206" spans="20:20" x14ac:dyDescent="0.3">
      <c r="T3206" s="229"/>
    </row>
    <row r="3207" spans="20:20" x14ac:dyDescent="0.3">
      <c r="T3207" s="229"/>
    </row>
    <row r="3208" spans="20:20" x14ac:dyDescent="0.3">
      <c r="T3208" s="229"/>
    </row>
    <row r="3209" spans="20:20" x14ac:dyDescent="0.3">
      <c r="T3209" s="229"/>
    </row>
    <row r="3210" spans="20:20" x14ac:dyDescent="0.3">
      <c r="T3210" s="229"/>
    </row>
    <row r="3211" spans="20:20" x14ac:dyDescent="0.3">
      <c r="T3211" s="229"/>
    </row>
    <row r="3212" spans="20:20" x14ac:dyDescent="0.3">
      <c r="T3212" s="229"/>
    </row>
    <row r="3213" spans="20:20" x14ac:dyDescent="0.3">
      <c r="T3213" s="229"/>
    </row>
    <row r="3214" spans="20:20" x14ac:dyDescent="0.3">
      <c r="T3214" s="229"/>
    </row>
    <row r="3215" spans="20:20" x14ac:dyDescent="0.3">
      <c r="T3215" s="229"/>
    </row>
    <row r="3216" spans="20:20" x14ac:dyDescent="0.3">
      <c r="T3216" s="229"/>
    </row>
    <row r="3217" spans="20:20" x14ac:dyDescent="0.3">
      <c r="T3217" s="229"/>
    </row>
    <row r="3218" spans="20:20" x14ac:dyDescent="0.3">
      <c r="T3218" s="229"/>
    </row>
    <row r="3219" spans="20:20" x14ac:dyDescent="0.3">
      <c r="T3219" s="229"/>
    </row>
    <row r="3220" spans="20:20" x14ac:dyDescent="0.3">
      <c r="T3220" s="229"/>
    </row>
    <row r="3221" spans="20:20" x14ac:dyDescent="0.3">
      <c r="T3221" s="229"/>
    </row>
    <row r="3222" spans="20:20" x14ac:dyDescent="0.3">
      <c r="T3222" s="229"/>
    </row>
    <row r="3223" spans="20:20" x14ac:dyDescent="0.3">
      <c r="T3223" s="229"/>
    </row>
    <row r="3224" spans="20:20" x14ac:dyDescent="0.3">
      <c r="T3224" s="229"/>
    </row>
    <row r="3225" spans="20:20" x14ac:dyDescent="0.3">
      <c r="T3225" s="229"/>
    </row>
    <row r="3226" spans="20:20" x14ac:dyDescent="0.3">
      <c r="T3226" s="229"/>
    </row>
    <row r="3227" spans="20:20" x14ac:dyDescent="0.3">
      <c r="T3227" s="229"/>
    </row>
    <row r="3228" spans="20:20" x14ac:dyDescent="0.3">
      <c r="T3228" s="229"/>
    </row>
    <row r="3229" spans="20:20" x14ac:dyDescent="0.3">
      <c r="T3229" s="229"/>
    </row>
    <row r="3230" spans="20:20" x14ac:dyDescent="0.3">
      <c r="T3230" s="229"/>
    </row>
    <row r="3231" spans="20:20" x14ac:dyDescent="0.3">
      <c r="T3231" s="229"/>
    </row>
    <row r="3232" spans="20:20" x14ac:dyDescent="0.3">
      <c r="T3232" s="229"/>
    </row>
    <row r="3233" spans="20:20" x14ac:dyDescent="0.3">
      <c r="T3233" s="229"/>
    </row>
    <row r="3234" spans="20:20" x14ac:dyDescent="0.3">
      <c r="T3234" s="229"/>
    </row>
    <row r="3235" spans="20:20" x14ac:dyDescent="0.3">
      <c r="T3235" s="229"/>
    </row>
    <row r="3236" spans="20:20" x14ac:dyDescent="0.3">
      <c r="T3236" s="229"/>
    </row>
    <row r="3237" spans="20:20" x14ac:dyDescent="0.3">
      <c r="T3237" s="229"/>
    </row>
    <row r="3238" spans="20:20" x14ac:dyDescent="0.3">
      <c r="T3238" s="229"/>
    </row>
    <row r="3239" spans="20:20" x14ac:dyDescent="0.3">
      <c r="T3239" s="229"/>
    </row>
    <row r="3240" spans="20:20" x14ac:dyDescent="0.3">
      <c r="T3240" s="229"/>
    </row>
    <row r="3241" spans="20:20" x14ac:dyDescent="0.3">
      <c r="T3241" s="229"/>
    </row>
    <row r="3242" spans="20:20" x14ac:dyDescent="0.3">
      <c r="T3242" s="229"/>
    </row>
    <row r="3243" spans="20:20" x14ac:dyDescent="0.3">
      <c r="T3243" s="229"/>
    </row>
    <row r="3244" spans="20:20" x14ac:dyDescent="0.3">
      <c r="T3244" s="229"/>
    </row>
    <row r="3245" spans="20:20" x14ac:dyDescent="0.3">
      <c r="T3245" s="229"/>
    </row>
    <row r="3246" spans="20:20" x14ac:dyDescent="0.3">
      <c r="T3246" s="229"/>
    </row>
    <row r="3247" spans="20:20" x14ac:dyDescent="0.3">
      <c r="T3247" s="229"/>
    </row>
    <row r="3248" spans="20:20" x14ac:dyDescent="0.3">
      <c r="T3248" s="229"/>
    </row>
    <row r="3249" spans="20:20" x14ac:dyDescent="0.3">
      <c r="T3249" s="229"/>
    </row>
    <row r="3250" spans="20:20" x14ac:dyDescent="0.3">
      <c r="T3250" s="229"/>
    </row>
    <row r="3251" spans="20:20" x14ac:dyDescent="0.3">
      <c r="T3251" s="229"/>
    </row>
    <row r="3252" spans="20:20" x14ac:dyDescent="0.3">
      <c r="T3252" s="229"/>
    </row>
    <row r="3253" spans="20:20" x14ac:dyDescent="0.3">
      <c r="T3253" s="229"/>
    </row>
    <row r="3254" spans="20:20" x14ac:dyDescent="0.3">
      <c r="T3254" s="229"/>
    </row>
    <row r="3255" spans="20:20" x14ac:dyDescent="0.3">
      <c r="T3255" s="229"/>
    </row>
    <row r="3256" spans="20:20" x14ac:dyDescent="0.3">
      <c r="T3256" s="229"/>
    </row>
    <row r="3257" spans="20:20" x14ac:dyDescent="0.3">
      <c r="T3257" s="229"/>
    </row>
    <row r="3258" spans="20:20" x14ac:dyDescent="0.3">
      <c r="T3258" s="229"/>
    </row>
    <row r="3259" spans="20:20" x14ac:dyDescent="0.3">
      <c r="T3259" s="229"/>
    </row>
    <row r="3260" spans="20:20" x14ac:dyDescent="0.3">
      <c r="T3260" s="229"/>
    </row>
    <row r="3261" spans="20:20" x14ac:dyDescent="0.3">
      <c r="T3261" s="229"/>
    </row>
    <row r="3262" spans="20:20" x14ac:dyDescent="0.3">
      <c r="T3262" s="229"/>
    </row>
    <row r="3263" spans="20:20" x14ac:dyDescent="0.3">
      <c r="T3263" s="229"/>
    </row>
    <row r="3264" spans="20:20" x14ac:dyDescent="0.3">
      <c r="T3264" s="229"/>
    </row>
    <row r="3265" spans="20:20" x14ac:dyDescent="0.3">
      <c r="T3265" s="229"/>
    </row>
    <row r="3266" spans="20:20" x14ac:dyDescent="0.3">
      <c r="T3266" s="229"/>
    </row>
    <row r="3267" spans="20:20" x14ac:dyDescent="0.3">
      <c r="T3267" s="229"/>
    </row>
    <row r="3268" spans="20:20" x14ac:dyDescent="0.3">
      <c r="T3268" s="229"/>
    </row>
    <row r="3269" spans="20:20" x14ac:dyDescent="0.3">
      <c r="T3269" s="229"/>
    </row>
    <row r="3270" spans="20:20" x14ac:dyDescent="0.3">
      <c r="T3270" s="229"/>
    </row>
    <row r="3271" spans="20:20" x14ac:dyDescent="0.3">
      <c r="T3271" s="229"/>
    </row>
    <row r="3272" spans="20:20" x14ac:dyDescent="0.3">
      <c r="T3272" s="229"/>
    </row>
    <row r="3273" spans="20:20" x14ac:dyDescent="0.3">
      <c r="T3273" s="229"/>
    </row>
    <row r="3274" spans="20:20" x14ac:dyDescent="0.3">
      <c r="T3274" s="229"/>
    </row>
    <row r="3275" spans="20:20" x14ac:dyDescent="0.3">
      <c r="T3275" s="229"/>
    </row>
    <row r="3276" spans="20:20" x14ac:dyDescent="0.3">
      <c r="T3276" s="229"/>
    </row>
    <row r="3277" spans="20:20" x14ac:dyDescent="0.3">
      <c r="T3277" s="229"/>
    </row>
    <row r="3278" spans="20:20" x14ac:dyDescent="0.3">
      <c r="T3278" s="229"/>
    </row>
    <row r="3279" spans="20:20" x14ac:dyDescent="0.3">
      <c r="T3279" s="229"/>
    </row>
    <row r="3280" spans="20:20" x14ac:dyDescent="0.3">
      <c r="T3280" s="229"/>
    </row>
    <row r="3281" spans="20:20" x14ac:dyDescent="0.3">
      <c r="T3281" s="229"/>
    </row>
    <row r="3282" spans="20:20" x14ac:dyDescent="0.3">
      <c r="T3282" s="229"/>
    </row>
    <row r="3283" spans="20:20" x14ac:dyDescent="0.3">
      <c r="T3283" s="229"/>
    </row>
    <row r="3284" spans="20:20" x14ac:dyDescent="0.3">
      <c r="T3284" s="229"/>
    </row>
    <row r="3285" spans="20:20" x14ac:dyDescent="0.3">
      <c r="T3285" s="229"/>
    </row>
    <row r="3286" spans="20:20" x14ac:dyDescent="0.3">
      <c r="T3286" s="229"/>
    </row>
    <row r="3287" spans="20:20" x14ac:dyDescent="0.3">
      <c r="T3287" s="229"/>
    </row>
    <row r="3288" spans="20:20" x14ac:dyDescent="0.3">
      <c r="T3288" s="229"/>
    </row>
    <row r="3289" spans="20:20" x14ac:dyDescent="0.3">
      <c r="T3289" s="229"/>
    </row>
    <row r="3290" spans="20:20" x14ac:dyDescent="0.3">
      <c r="T3290" s="229"/>
    </row>
    <row r="3291" spans="20:20" x14ac:dyDescent="0.3">
      <c r="T3291" s="229"/>
    </row>
    <row r="3292" spans="20:20" x14ac:dyDescent="0.3">
      <c r="T3292" s="229"/>
    </row>
    <row r="3293" spans="20:20" x14ac:dyDescent="0.3">
      <c r="T3293" s="229"/>
    </row>
    <row r="3294" spans="20:20" x14ac:dyDescent="0.3">
      <c r="T3294" s="229"/>
    </row>
    <row r="3295" spans="20:20" x14ac:dyDescent="0.3">
      <c r="T3295" s="229"/>
    </row>
    <row r="3296" spans="20:20" x14ac:dyDescent="0.3">
      <c r="T3296" s="229"/>
    </row>
    <row r="3297" spans="20:20" x14ac:dyDescent="0.3">
      <c r="T3297" s="229"/>
    </row>
    <row r="3298" spans="20:20" x14ac:dyDescent="0.3">
      <c r="T3298" s="229"/>
    </row>
    <row r="3299" spans="20:20" x14ac:dyDescent="0.3">
      <c r="T3299" s="229"/>
    </row>
    <row r="3300" spans="20:20" x14ac:dyDescent="0.3">
      <c r="T3300" s="229"/>
    </row>
    <row r="3301" spans="20:20" x14ac:dyDescent="0.3">
      <c r="T3301" s="229"/>
    </row>
    <row r="3302" spans="20:20" x14ac:dyDescent="0.3">
      <c r="T3302" s="229"/>
    </row>
    <row r="3303" spans="20:20" x14ac:dyDescent="0.3">
      <c r="T3303" s="229"/>
    </row>
    <row r="3304" spans="20:20" x14ac:dyDescent="0.3">
      <c r="T3304" s="229"/>
    </row>
    <row r="3305" spans="20:20" x14ac:dyDescent="0.3">
      <c r="T3305" s="229"/>
    </row>
    <row r="3306" spans="20:20" x14ac:dyDescent="0.3">
      <c r="T3306" s="229"/>
    </row>
    <row r="3307" spans="20:20" x14ac:dyDescent="0.3">
      <c r="T3307" s="229"/>
    </row>
    <row r="3308" spans="20:20" x14ac:dyDescent="0.3">
      <c r="T3308" s="229"/>
    </row>
    <row r="3309" spans="20:20" x14ac:dyDescent="0.3">
      <c r="T3309" s="229"/>
    </row>
    <row r="3310" spans="20:20" x14ac:dyDescent="0.3">
      <c r="T3310" s="229"/>
    </row>
    <row r="3311" spans="20:20" x14ac:dyDescent="0.3">
      <c r="T3311" s="229"/>
    </row>
    <row r="3312" spans="20:20" x14ac:dyDescent="0.3">
      <c r="T3312" s="229"/>
    </row>
    <row r="3313" spans="20:20" x14ac:dyDescent="0.3">
      <c r="T3313" s="229"/>
    </row>
    <row r="3314" spans="20:20" x14ac:dyDescent="0.3">
      <c r="T3314" s="229"/>
    </row>
    <row r="3315" spans="20:20" x14ac:dyDescent="0.3">
      <c r="T3315" s="229"/>
    </row>
    <row r="3316" spans="20:20" x14ac:dyDescent="0.3">
      <c r="T3316" s="229"/>
    </row>
    <row r="3317" spans="20:20" x14ac:dyDescent="0.3">
      <c r="T3317" s="229"/>
    </row>
    <row r="3318" spans="20:20" x14ac:dyDescent="0.3">
      <c r="T3318" s="229"/>
    </row>
    <row r="3319" spans="20:20" x14ac:dyDescent="0.3">
      <c r="T3319" s="229"/>
    </row>
    <row r="3320" spans="20:20" x14ac:dyDescent="0.3">
      <c r="T3320" s="229"/>
    </row>
    <row r="3321" spans="20:20" x14ac:dyDescent="0.3">
      <c r="T3321" s="229"/>
    </row>
    <row r="3322" spans="20:20" x14ac:dyDescent="0.3">
      <c r="T3322" s="229"/>
    </row>
    <row r="3323" spans="20:20" x14ac:dyDescent="0.3">
      <c r="T3323" s="229"/>
    </row>
    <row r="3324" spans="20:20" x14ac:dyDescent="0.3">
      <c r="T3324" s="229"/>
    </row>
    <row r="3325" spans="20:20" x14ac:dyDescent="0.3">
      <c r="T3325" s="229"/>
    </row>
    <row r="3326" spans="20:20" x14ac:dyDescent="0.3">
      <c r="T3326" s="229"/>
    </row>
    <row r="3327" spans="20:20" x14ac:dyDescent="0.3">
      <c r="T3327" s="229"/>
    </row>
    <row r="3328" spans="20:20" x14ac:dyDescent="0.3">
      <c r="T3328" s="229"/>
    </row>
    <row r="3329" spans="20:20" x14ac:dyDescent="0.3">
      <c r="T3329" s="229"/>
    </row>
    <row r="3330" spans="20:20" x14ac:dyDescent="0.3">
      <c r="T3330" s="229"/>
    </row>
    <row r="3331" spans="20:20" x14ac:dyDescent="0.3">
      <c r="T3331" s="229"/>
    </row>
    <row r="3332" spans="20:20" x14ac:dyDescent="0.3">
      <c r="T3332" s="229"/>
    </row>
    <row r="3333" spans="20:20" x14ac:dyDescent="0.3">
      <c r="T3333" s="229"/>
    </row>
    <row r="3334" spans="20:20" x14ac:dyDescent="0.3">
      <c r="T3334" s="229"/>
    </row>
    <row r="3335" spans="20:20" x14ac:dyDescent="0.3">
      <c r="T3335" s="229"/>
    </row>
    <row r="3336" spans="20:20" x14ac:dyDescent="0.3">
      <c r="T3336" s="229"/>
    </row>
    <row r="3337" spans="20:20" x14ac:dyDescent="0.3">
      <c r="T3337" s="229"/>
    </row>
    <row r="3338" spans="20:20" x14ac:dyDescent="0.3">
      <c r="T3338" s="229"/>
    </row>
    <row r="3339" spans="20:20" x14ac:dyDescent="0.3">
      <c r="T3339" s="229"/>
    </row>
    <row r="3340" spans="20:20" x14ac:dyDescent="0.3">
      <c r="T3340" s="229"/>
    </row>
    <row r="3341" spans="20:20" x14ac:dyDescent="0.3">
      <c r="T3341" s="229"/>
    </row>
    <row r="3342" spans="20:20" x14ac:dyDescent="0.3">
      <c r="T3342" s="229"/>
    </row>
    <row r="3343" spans="20:20" x14ac:dyDescent="0.3">
      <c r="T3343" s="229"/>
    </row>
    <row r="3344" spans="20:20" x14ac:dyDescent="0.3">
      <c r="T3344" s="229"/>
    </row>
    <row r="3345" spans="20:20" x14ac:dyDescent="0.3">
      <c r="T3345" s="229"/>
    </row>
    <row r="3346" spans="20:20" x14ac:dyDescent="0.3">
      <c r="T3346" s="229"/>
    </row>
    <row r="3347" spans="20:20" x14ac:dyDescent="0.3">
      <c r="T3347" s="229"/>
    </row>
    <row r="3348" spans="20:20" x14ac:dyDescent="0.3">
      <c r="T3348" s="229"/>
    </row>
    <row r="3349" spans="20:20" x14ac:dyDescent="0.3">
      <c r="T3349" s="229"/>
    </row>
    <row r="3350" spans="20:20" x14ac:dyDescent="0.3">
      <c r="T3350" s="229"/>
    </row>
    <row r="3351" spans="20:20" x14ac:dyDescent="0.3">
      <c r="T3351" s="229"/>
    </row>
    <row r="3352" spans="20:20" x14ac:dyDescent="0.3">
      <c r="T3352" s="229"/>
    </row>
    <row r="3353" spans="20:20" x14ac:dyDescent="0.3">
      <c r="T3353" s="229"/>
    </row>
    <row r="3354" spans="20:20" x14ac:dyDescent="0.3">
      <c r="T3354" s="229"/>
    </row>
    <row r="3355" spans="20:20" x14ac:dyDescent="0.3">
      <c r="T3355" s="229"/>
    </row>
    <row r="3356" spans="20:20" x14ac:dyDescent="0.3">
      <c r="T3356" s="229"/>
    </row>
    <row r="3357" spans="20:20" x14ac:dyDescent="0.3">
      <c r="T3357" s="229"/>
    </row>
    <row r="3358" spans="20:20" x14ac:dyDescent="0.3">
      <c r="T3358" s="229"/>
    </row>
    <row r="3359" spans="20:20" x14ac:dyDescent="0.3">
      <c r="T3359" s="229"/>
    </row>
    <row r="3360" spans="20:20" x14ac:dyDescent="0.3">
      <c r="T3360" s="229"/>
    </row>
    <row r="3361" spans="20:20" x14ac:dyDescent="0.3">
      <c r="T3361" s="229"/>
    </row>
    <row r="3362" spans="20:20" x14ac:dyDescent="0.3">
      <c r="T3362" s="229"/>
    </row>
    <row r="3363" spans="20:20" x14ac:dyDescent="0.3">
      <c r="T3363" s="229"/>
    </row>
    <row r="3364" spans="20:20" x14ac:dyDescent="0.3">
      <c r="T3364" s="229"/>
    </row>
    <row r="3365" spans="20:20" x14ac:dyDescent="0.3">
      <c r="T3365" s="229"/>
    </row>
    <row r="3366" spans="20:20" x14ac:dyDescent="0.3">
      <c r="T3366" s="229"/>
    </row>
    <row r="3367" spans="20:20" x14ac:dyDescent="0.3">
      <c r="T3367" s="229"/>
    </row>
    <row r="3368" spans="20:20" x14ac:dyDescent="0.3">
      <c r="T3368" s="229"/>
    </row>
    <row r="3369" spans="20:20" x14ac:dyDescent="0.3">
      <c r="T3369" s="229"/>
    </row>
    <row r="3370" spans="20:20" x14ac:dyDescent="0.3">
      <c r="T3370" s="229"/>
    </row>
    <row r="3371" spans="20:20" x14ac:dyDescent="0.3">
      <c r="T3371" s="229"/>
    </row>
    <row r="3372" spans="20:20" x14ac:dyDescent="0.3">
      <c r="T3372" s="229"/>
    </row>
    <row r="3373" spans="20:20" x14ac:dyDescent="0.3">
      <c r="T3373" s="229"/>
    </row>
    <row r="3374" spans="20:20" x14ac:dyDescent="0.3">
      <c r="T3374" s="229"/>
    </row>
    <row r="3375" spans="20:20" x14ac:dyDescent="0.3">
      <c r="T3375" s="229"/>
    </row>
    <row r="3376" spans="20:20" x14ac:dyDescent="0.3">
      <c r="T3376" s="229"/>
    </row>
    <row r="3377" spans="20:20" x14ac:dyDescent="0.3">
      <c r="T3377" s="229"/>
    </row>
    <row r="3378" spans="20:20" x14ac:dyDescent="0.3">
      <c r="T3378" s="229"/>
    </row>
    <row r="3379" spans="20:20" x14ac:dyDescent="0.3">
      <c r="T3379" s="229"/>
    </row>
    <row r="3381" spans="20:20" x14ac:dyDescent="0.3">
      <c r="T3381" s="229"/>
    </row>
    <row r="3382" spans="20:20" x14ac:dyDescent="0.3">
      <c r="T3382" s="229"/>
    </row>
    <row r="3383" spans="20:20" x14ac:dyDescent="0.3">
      <c r="T3383" s="229"/>
    </row>
    <row r="3384" spans="20:20" x14ac:dyDescent="0.3">
      <c r="T3384" s="229"/>
    </row>
    <row r="3385" spans="20:20" x14ac:dyDescent="0.3">
      <c r="T3385" s="229"/>
    </row>
    <row r="3386" spans="20:20" x14ac:dyDescent="0.3">
      <c r="T3386" s="229"/>
    </row>
    <row r="3387" spans="20:20" x14ac:dyDescent="0.3">
      <c r="T3387" s="229"/>
    </row>
    <row r="3388" spans="20:20" x14ac:dyDescent="0.3">
      <c r="T3388" s="229"/>
    </row>
    <row r="3389" spans="20:20" x14ac:dyDescent="0.3">
      <c r="T3389" s="229"/>
    </row>
    <row r="3390" spans="20:20" x14ac:dyDescent="0.3">
      <c r="T3390" s="229"/>
    </row>
    <row r="3391" spans="20:20" x14ac:dyDescent="0.3">
      <c r="T3391" s="229"/>
    </row>
    <row r="3392" spans="20:20" x14ac:dyDescent="0.3">
      <c r="T3392" s="229"/>
    </row>
    <row r="3393" spans="20:20" x14ac:dyDescent="0.3">
      <c r="T3393" s="229"/>
    </row>
    <row r="3394" spans="20:20" x14ac:dyDescent="0.3">
      <c r="T3394" s="229"/>
    </row>
    <row r="3395" spans="20:20" x14ac:dyDescent="0.3">
      <c r="T3395" s="229"/>
    </row>
    <row r="3396" spans="20:20" x14ac:dyDescent="0.3">
      <c r="T3396" s="229"/>
    </row>
    <row r="3397" spans="20:20" x14ac:dyDescent="0.3">
      <c r="T3397" s="229"/>
    </row>
    <row r="3398" spans="20:20" x14ac:dyDescent="0.3">
      <c r="T3398" s="229"/>
    </row>
    <row r="3399" spans="20:20" x14ac:dyDescent="0.3">
      <c r="T3399" s="229"/>
    </row>
    <row r="3400" spans="20:20" x14ac:dyDescent="0.3">
      <c r="T3400" s="229"/>
    </row>
    <row r="3401" spans="20:20" x14ac:dyDescent="0.3">
      <c r="T3401" s="229"/>
    </row>
    <row r="3402" spans="20:20" x14ac:dyDescent="0.3">
      <c r="T3402" s="229"/>
    </row>
    <row r="3403" spans="20:20" x14ac:dyDescent="0.3">
      <c r="T3403" s="229"/>
    </row>
    <row r="3404" spans="20:20" x14ac:dyDescent="0.3">
      <c r="T3404" s="229"/>
    </row>
    <row r="3405" spans="20:20" x14ac:dyDescent="0.3">
      <c r="T3405" s="229"/>
    </row>
    <row r="3406" spans="20:20" x14ac:dyDescent="0.3">
      <c r="T3406" s="229"/>
    </row>
    <row r="3407" spans="20:20" x14ac:dyDescent="0.3">
      <c r="T3407" s="229"/>
    </row>
    <row r="3408" spans="20:20" x14ac:dyDescent="0.3">
      <c r="T3408" s="229"/>
    </row>
    <row r="3409" spans="20:20" x14ac:dyDescent="0.3">
      <c r="T3409" s="229"/>
    </row>
    <row r="3410" spans="20:20" x14ac:dyDescent="0.3">
      <c r="T3410" s="229"/>
    </row>
    <row r="3411" spans="20:20" x14ac:dyDescent="0.3">
      <c r="T3411" s="229"/>
    </row>
    <row r="3412" spans="20:20" x14ac:dyDescent="0.3">
      <c r="T3412" s="229"/>
    </row>
    <row r="3413" spans="20:20" x14ac:dyDescent="0.3">
      <c r="T3413" s="229"/>
    </row>
    <row r="3414" spans="20:20" x14ac:dyDescent="0.3">
      <c r="T3414" s="229"/>
    </row>
    <row r="3415" spans="20:20" x14ac:dyDescent="0.3">
      <c r="T3415" s="229"/>
    </row>
    <row r="3416" spans="20:20" x14ac:dyDescent="0.3">
      <c r="T3416" s="229"/>
    </row>
    <row r="3417" spans="20:20" x14ac:dyDescent="0.3">
      <c r="T3417" s="229"/>
    </row>
    <row r="3418" spans="20:20" x14ac:dyDescent="0.3">
      <c r="T3418" s="229"/>
    </row>
    <row r="3419" spans="20:20" x14ac:dyDescent="0.3">
      <c r="T3419" s="229"/>
    </row>
    <row r="3420" spans="20:20" x14ac:dyDescent="0.3">
      <c r="T3420" s="229"/>
    </row>
    <row r="3421" spans="20:20" x14ac:dyDescent="0.3">
      <c r="T3421" s="229"/>
    </row>
    <row r="3422" spans="20:20" x14ac:dyDescent="0.3">
      <c r="T3422" s="229"/>
    </row>
    <row r="3423" spans="20:20" x14ac:dyDescent="0.3">
      <c r="T3423" s="229"/>
    </row>
    <row r="3424" spans="20:20" x14ac:dyDescent="0.3">
      <c r="T3424" s="229"/>
    </row>
    <row r="3425" spans="20:20" x14ac:dyDescent="0.3">
      <c r="T3425" s="229"/>
    </row>
    <row r="3426" spans="20:20" x14ac:dyDescent="0.3">
      <c r="T3426" s="229"/>
    </row>
    <row r="3427" spans="20:20" x14ac:dyDescent="0.3">
      <c r="T3427" s="229"/>
    </row>
    <row r="3428" spans="20:20" x14ac:dyDescent="0.3">
      <c r="T3428" s="229"/>
    </row>
    <row r="3429" spans="20:20" x14ac:dyDescent="0.3">
      <c r="T3429" s="229"/>
    </row>
    <row r="3430" spans="20:20" x14ac:dyDescent="0.3">
      <c r="T3430" s="229"/>
    </row>
    <row r="3431" spans="20:20" x14ac:dyDescent="0.3">
      <c r="T3431" s="229"/>
    </row>
    <row r="3432" spans="20:20" x14ac:dyDescent="0.3">
      <c r="T3432" s="229"/>
    </row>
    <row r="3433" spans="20:20" x14ac:dyDescent="0.3">
      <c r="T3433" s="229"/>
    </row>
    <row r="3434" spans="20:20" x14ac:dyDescent="0.3">
      <c r="T3434" s="229"/>
    </row>
    <row r="3435" spans="20:20" x14ac:dyDescent="0.3">
      <c r="T3435" s="229"/>
    </row>
    <row r="3436" spans="20:20" x14ac:dyDescent="0.3">
      <c r="T3436" s="229"/>
    </row>
    <row r="3437" spans="20:20" x14ac:dyDescent="0.3">
      <c r="T3437" s="229"/>
    </row>
    <row r="3438" spans="20:20" x14ac:dyDescent="0.3">
      <c r="T3438" s="229"/>
    </row>
    <row r="3439" spans="20:20" x14ac:dyDescent="0.3">
      <c r="T3439" s="229"/>
    </row>
    <row r="3440" spans="20:20" x14ac:dyDescent="0.3">
      <c r="T3440" s="229"/>
    </row>
    <row r="3441" spans="20:20" x14ac:dyDescent="0.3">
      <c r="T3441" s="229"/>
    </row>
    <row r="3442" spans="20:20" x14ac:dyDescent="0.3">
      <c r="T3442" s="229"/>
    </row>
    <row r="3443" spans="20:20" x14ac:dyDescent="0.3">
      <c r="T3443" s="229"/>
    </row>
    <row r="3444" spans="20:20" x14ac:dyDescent="0.3">
      <c r="T3444" s="229"/>
    </row>
    <row r="3445" spans="20:20" x14ac:dyDescent="0.3">
      <c r="T3445" s="229"/>
    </row>
    <row r="3446" spans="20:20" x14ac:dyDescent="0.3">
      <c r="T3446" s="229"/>
    </row>
    <row r="3447" spans="20:20" x14ac:dyDescent="0.3">
      <c r="T3447" s="229"/>
    </row>
    <row r="3448" spans="20:20" x14ac:dyDescent="0.3">
      <c r="T3448" s="229"/>
    </row>
    <row r="3449" spans="20:20" x14ac:dyDescent="0.3">
      <c r="T3449" s="229"/>
    </row>
    <row r="3450" spans="20:20" x14ac:dyDescent="0.3">
      <c r="T3450" s="229"/>
    </row>
    <row r="3451" spans="20:20" x14ac:dyDescent="0.3">
      <c r="T3451" s="229"/>
    </row>
    <row r="3452" spans="20:20" x14ac:dyDescent="0.3">
      <c r="T3452" s="229"/>
    </row>
    <row r="3453" spans="20:20" x14ac:dyDescent="0.3">
      <c r="T3453" s="229"/>
    </row>
    <row r="3454" spans="20:20" x14ac:dyDescent="0.3">
      <c r="T3454" s="229"/>
    </row>
    <row r="3455" spans="20:20" x14ac:dyDescent="0.3">
      <c r="T3455" s="229"/>
    </row>
    <row r="3456" spans="20:20" x14ac:dyDescent="0.3">
      <c r="T3456" s="229"/>
    </row>
    <row r="3457" spans="20:20" x14ac:dyDescent="0.3">
      <c r="T3457" s="229"/>
    </row>
    <row r="3458" spans="20:20" x14ac:dyDescent="0.3">
      <c r="T3458" s="229"/>
    </row>
    <row r="3459" spans="20:20" x14ac:dyDescent="0.3">
      <c r="T3459" s="229"/>
    </row>
    <row r="3460" spans="20:20" x14ac:dyDescent="0.3">
      <c r="T3460" s="229"/>
    </row>
    <row r="3461" spans="20:20" x14ac:dyDescent="0.3">
      <c r="T3461" s="229"/>
    </row>
    <row r="3462" spans="20:20" x14ac:dyDescent="0.3">
      <c r="T3462" s="229"/>
    </row>
    <row r="3463" spans="20:20" x14ac:dyDescent="0.3">
      <c r="T3463" s="229"/>
    </row>
    <row r="3464" spans="20:20" x14ac:dyDescent="0.3">
      <c r="T3464" s="229"/>
    </row>
    <row r="3465" spans="20:20" x14ac:dyDescent="0.3">
      <c r="T3465" s="229"/>
    </row>
    <row r="3466" spans="20:20" x14ac:dyDescent="0.3">
      <c r="T3466" s="229"/>
    </row>
    <row r="3467" spans="20:20" x14ac:dyDescent="0.3">
      <c r="T3467" s="229"/>
    </row>
    <row r="3468" spans="20:20" x14ac:dyDescent="0.3">
      <c r="T3468" s="229"/>
    </row>
    <row r="3469" spans="20:20" x14ac:dyDescent="0.3">
      <c r="T3469" s="229"/>
    </row>
    <row r="3470" spans="20:20" x14ac:dyDescent="0.3">
      <c r="T3470" s="229"/>
    </row>
    <row r="3471" spans="20:20" x14ac:dyDescent="0.3">
      <c r="T3471" s="229"/>
    </row>
    <row r="3472" spans="20:20" x14ac:dyDescent="0.3">
      <c r="T3472" s="229"/>
    </row>
    <row r="3473" spans="20:20" x14ac:dyDescent="0.3">
      <c r="T3473" s="229"/>
    </row>
    <row r="3474" spans="20:20" x14ac:dyDescent="0.3">
      <c r="T3474" s="229"/>
    </row>
    <row r="3475" spans="20:20" x14ac:dyDescent="0.3">
      <c r="T3475" s="229"/>
    </row>
    <row r="3476" spans="20:20" x14ac:dyDescent="0.3">
      <c r="T3476" s="229"/>
    </row>
    <row r="3477" spans="20:20" x14ac:dyDescent="0.3">
      <c r="T3477" s="229"/>
    </row>
    <row r="3478" spans="20:20" x14ac:dyDescent="0.3">
      <c r="T3478" s="229"/>
    </row>
    <row r="3479" spans="20:20" x14ac:dyDescent="0.3">
      <c r="T3479" s="229"/>
    </row>
    <row r="3480" spans="20:20" x14ac:dyDescent="0.3">
      <c r="T3480" s="229"/>
    </row>
    <row r="3481" spans="20:20" x14ac:dyDescent="0.3">
      <c r="T3481" s="229"/>
    </row>
    <row r="3482" spans="20:20" x14ac:dyDescent="0.3">
      <c r="T3482" s="229"/>
    </row>
    <row r="3483" spans="20:20" x14ac:dyDescent="0.3">
      <c r="T3483" s="229"/>
    </row>
    <row r="3484" spans="20:20" x14ac:dyDescent="0.3">
      <c r="T3484" s="229"/>
    </row>
    <row r="3485" spans="20:20" x14ac:dyDescent="0.3">
      <c r="T3485" s="229"/>
    </row>
    <row r="3486" spans="20:20" x14ac:dyDescent="0.3">
      <c r="T3486" s="229"/>
    </row>
    <row r="3487" spans="20:20" x14ac:dyDescent="0.3">
      <c r="T3487" s="229"/>
    </row>
    <row r="3488" spans="20:20" x14ac:dyDescent="0.3">
      <c r="T3488" s="229"/>
    </row>
    <row r="3489" spans="20:20" x14ac:dyDescent="0.3">
      <c r="T3489" s="229"/>
    </row>
    <row r="3490" spans="20:20" x14ac:dyDescent="0.3">
      <c r="T3490" s="229"/>
    </row>
    <row r="3491" spans="20:20" x14ac:dyDescent="0.3">
      <c r="T3491" s="229"/>
    </row>
    <row r="3492" spans="20:20" x14ac:dyDescent="0.3">
      <c r="T3492" s="229"/>
    </row>
    <row r="3493" spans="20:20" x14ac:dyDescent="0.3">
      <c r="T3493" s="229"/>
    </row>
    <row r="3494" spans="20:20" x14ac:dyDescent="0.3">
      <c r="T3494" s="229"/>
    </row>
    <row r="3495" spans="20:20" x14ac:dyDescent="0.3">
      <c r="T3495" s="229"/>
    </row>
    <row r="3496" spans="20:20" x14ac:dyDescent="0.3">
      <c r="T3496" s="229"/>
    </row>
    <row r="3497" spans="20:20" x14ac:dyDescent="0.3">
      <c r="T3497" s="229"/>
    </row>
    <row r="3498" spans="20:20" x14ac:dyDescent="0.3">
      <c r="T3498" s="229"/>
    </row>
    <row r="3499" spans="20:20" x14ac:dyDescent="0.3">
      <c r="T3499" s="229"/>
    </row>
    <row r="3500" spans="20:20" x14ac:dyDescent="0.3">
      <c r="T3500" s="229"/>
    </row>
    <row r="3501" spans="20:20" x14ac:dyDescent="0.3">
      <c r="T3501" s="229"/>
    </row>
    <row r="3502" spans="20:20" x14ac:dyDescent="0.3">
      <c r="T3502" s="229"/>
    </row>
    <row r="3503" spans="20:20" x14ac:dyDescent="0.3">
      <c r="T3503" s="229"/>
    </row>
    <row r="3504" spans="20:20" x14ac:dyDescent="0.3">
      <c r="T3504" s="229"/>
    </row>
    <row r="3505" spans="20:20" x14ac:dyDescent="0.3">
      <c r="T3505" s="229"/>
    </row>
    <row r="3506" spans="20:20" x14ac:dyDescent="0.3">
      <c r="T3506" s="229"/>
    </row>
    <row r="3507" spans="20:20" x14ac:dyDescent="0.3">
      <c r="T3507" s="229"/>
    </row>
    <row r="3508" spans="20:20" x14ac:dyDescent="0.3">
      <c r="T3508" s="229"/>
    </row>
    <row r="3509" spans="20:20" x14ac:dyDescent="0.3">
      <c r="T3509" s="229"/>
    </row>
    <row r="3510" spans="20:20" x14ac:dyDescent="0.3">
      <c r="T3510" s="229"/>
    </row>
    <row r="3511" spans="20:20" x14ac:dyDescent="0.3">
      <c r="T3511" s="229"/>
    </row>
    <row r="3512" spans="20:20" x14ac:dyDescent="0.3">
      <c r="T3512" s="229"/>
    </row>
    <row r="3513" spans="20:20" x14ac:dyDescent="0.3">
      <c r="T3513" s="229"/>
    </row>
    <row r="3514" spans="20:20" x14ac:dyDescent="0.3">
      <c r="T3514" s="229"/>
    </row>
    <row r="3515" spans="20:20" x14ac:dyDescent="0.3">
      <c r="T3515" s="229"/>
    </row>
    <row r="3516" spans="20:20" x14ac:dyDescent="0.3">
      <c r="T3516" s="229"/>
    </row>
    <row r="3517" spans="20:20" x14ac:dyDescent="0.3">
      <c r="T3517" s="229"/>
    </row>
    <row r="3518" spans="20:20" x14ac:dyDescent="0.3">
      <c r="T3518" s="229"/>
    </row>
    <row r="3519" spans="20:20" x14ac:dyDescent="0.3">
      <c r="T3519" s="229"/>
    </row>
    <row r="3520" spans="20:20" x14ac:dyDescent="0.3">
      <c r="T3520" s="229"/>
    </row>
    <row r="3521" spans="20:20" x14ac:dyDescent="0.3">
      <c r="T3521" s="229"/>
    </row>
    <row r="3522" spans="20:20" x14ac:dyDescent="0.3">
      <c r="T3522" s="229"/>
    </row>
    <row r="3523" spans="20:20" x14ac:dyDescent="0.3">
      <c r="T3523" s="229"/>
    </row>
    <row r="3524" spans="20:20" x14ac:dyDescent="0.3">
      <c r="T3524" s="229"/>
    </row>
    <row r="3525" spans="20:20" x14ac:dyDescent="0.3">
      <c r="T3525" s="229"/>
    </row>
    <row r="3526" spans="20:20" x14ac:dyDescent="0.3">
      <c r="T3526" s="229"/>
    </row>
    <row r="3527" spans="20:20" x14ac:dyDescent="0.3">
      <c r="T3527" s="229"/>
    </row>
    <row r="3528" spans="20:20" x14ac:dyDescent="0.3">
      <c r="T3528" s="229"/>
    </row>
    <row r="3529" spans="20:20" x14ac:dyDescent="0.3">
      <c r="T3529" s="229"/>
    </row>
    <row r="3530" spans="20:20" x14ac:dyDescent="0.3">
      <c r="T3530" s="229"/>
    </row>
    <row r="3531" spans="20:20" x14ac:dyDescent="0.3">
      <c r="T3531" s="229"/>
    </row>
    <row r="3532" spans="20:20" x14ac:dyDescent="0.3">
      <c r="T3532" s="229"/>
    </row>
    <row r="3533" spans="20:20" x14ac:dyDescent="0.3">
      <c r="T3533" s="229"/>
    </row>
    <row r="3534" spans="20:20" x14ac:dyDescent="0.3">
      <c r="T3534" s="229"/>
    </row>
    <row r="3535" spans="20:20" x14ac:dyDescent="0.3">
      <c r="T3535" s="229"/>
    </row>
    <row r="3536" spans="20:20" x14ac:dyDescent="0.3">
      <c r="T3536" s="229"/>
    </row>
    <row r="3537" spans="20:20" x14ac:dyDescent="0.3">
      <c r="T3537" s="229"/>
    </row>
    <row r="3538" spans="20:20" x14ac:dyDescent="0.3">
      <c r="T3538" s="229"/>
    </row>
    <row r="3539" spans="20:20" x14ac:dyDescent="0.3">
      <c r="T3539" s="229"/>
    </row>
    <row r="3540" spans="20:20" x14ac:dyDescent="0.3">
      <c r="T3540" s="229"/>
    </row>
    <row r="3541" spans="20:20" x14ac:dyDescent="0.3">
      <c r="T3541" s="229"/>
    </row>
    <row r="3542" spans="20:20" x14ac:dyDescent="0.3">
      <c r="T3542" s="229"/>
    </row>
    <row r="3543" spans="20:20" x14ac:dyDescent="0.3">
      <c r="T3543" s="229"/>
    </row>
    <row r="3544" spans="20:20" x14ac:dyDescent="0.3">
      <c r="T3544" s="229"/>
    </row>
    <row r="3545" spans="20:20" x14ac:dyDescent="0.3">
      <c r="T3545" s="229"/>
    </row>
    <row r="3546" spans="20:20" x14ac:dyDescent="0.3">
      <c r="T3546" s="229"/>
    </row>
    <row r="3547" spans="20:20" x14ac:dyDescent="0.3">
      <c r="T3547" s="229"/>
    </row>
    <row r="3548" spans="20:20" x14ac:dyDescent="0.3">
      <c r="T3548" s="229"/>
    </row>
    <row r="3549" spans="20:20" x14ac:dyDescent="0.3">
      <c r="T3549" s="229"/>
    </row>
    <row r="3550" spans="20:20" x14ac:dyDescent="0.3">
      <c r="T3550" s="229"/>
    </row>
    <row r="3551" spans="20:20" x14ac:dyDescent="0.3">
      <c r="T3551" s="229"/>
    </row>
    <row r="3552" spans="20:20" x14ac:dyDescent="0.3">
      <c r="T3552" s="229"/>
    </row>
    <row r="3553" spans="20:20" x14ac:dyDescent="0.3">
      <c r="T3553" s="229"/>
    </row>
    <row r="3554" spans="20:20" x14ac:dyDescent="0.3">
      <c r="T3554" s="229"/>
    </row>
    <row r="3555" spans="20:20" x14ac:dyDescent="0.3">
      <c r="T3555" s="229"/>
    </row>
    <row r="3556" spans="20:20" x14ac:dyDescent="0.3">
      <c r="T3556" s="229"/>
    </row>
    <row r="3557" spans="20:20" x14ac:dyDescent="0.3">
      <c r="T3557" s="229"/>
    </row>
    <row r="3558" spans="20:20" x14ac:dyDescent="0.3">
      <c r="T3558" s="229"/>
    </row>
    <row r="3559" spans="20:20" x14ac:dyDescent="0.3">
      <c r="T3559" s="229"/>
    </row>
    <row r="3560" spans="20:20" x14ac:dyDescent="0.3">
      <c r="T3560" s="229"/>
    </row>
    <row r="3561" spans="20:20" x14ac:dyDescent="0.3">
      <c r="T3561" s="229"/>
    </row>
    <row r="3562" spans="20:20" x14ac:dyDescent="0.3">
      <c r="T3562" s="229"/>
    </row>
    <row r="3563" spans="20:20" x14ac:dyDescent="0.3">
      <c r="T3563" s="229"/>
    </row>
    <row r="3564" spans="20:20" x14ac:dyDescent="0.3">
      <c r="T3564" s="229"/>
    </row>
    <row r="3565" spans="20:20" x14ac:dyDescent="0.3">
      <c r="T3565" s="229"/>
    </row>
    <row r="3566" spans="20:20" x14ac:dyDescent="0.3">
      <c r="T3566" s="229"/>
    </row>
    <row r="3567" spans="20:20" x14ac:dyDescent="0.3">
      <c r="T3567" s="229"/>
    </row>
    <row r="3568" spans="20:20" x14ac:dyDescent="0.3">
      <c r="T3568" s="229"/>
    </row>
    <row r="3569" spans="20:20" x14ac:dyDescent="0.3">
      <c r="T3569" s="229"/>
    </row>
    <row r="3570" spans="20:20" x14ac:dyDescent="0.3">
      <c r="T3570" s="229"/>
    </row>
    <row r="3571" spans="20:20" x14ac:dyDescent="0.3">
      <c r="T3571" s="229"/>
    </row>
    <row r="3572" spans="20:20" x14ac:dyDescent="0.3">
      <c r="T3572" s="229"/>
    </row>
    <row r="3573" spans="20:20" x14ac:dyDescent="0.3">
      <c r="T3573" s="229"/>
    </row>
    <row r="3574" spans="20:20" x14ac:dyDescent="0.3">
      <c r="T3574" s="229"/>
    </row>
    <row r="3575" spans="20:20" x14ac:dyDescent="0.3">
      <c r="T3575" s="229"/>
    </row>
    <row r="3576" spans="20:20" x14ac:dyDescent="0.3">
      <c r="T3576" s="229"/>
    </row>
    <row r="3577" spans="20:20" x14ac:dyDescent="0.3">
      <c r="T3577" s="229"/>
    </row>
    <row r="3578" spans="20:20" x14ac:dyDescent="0.3">
      <c r="T3578" s="229"/>
    </row>
    <row r="3579" spans="20:20" x14ac:dyDescent="0.3">
      <c r="T3579" s="229"/>
    </row>
    <row r="3580" spans="20:20" x14ac:dyDescent="0.3">
      <c r="T3580" s="229"/>
    </row>
    <row r="3581" spans="20:20" x14ac:dyDescent="0.3">
      <c r="T3581" s="229"/>
    </row>
    <row r="3582" spans="20:20" x14ac:dyDescent="0.3">
      <c r="T3582" s="229"/>
    </row>
    <row r="3583" spans="20:20" x14ac:dyDescent="0.3">
      <c r="T3583" s="229"/>
    </row>
    <row r="3584" spans="20:20" x14ac:dyDescent="0.3">
      <c r="T3584" s="229"/>
    </row>
    <row r="3585" spans="20:20" x14ac:dyDescent="0.3">
      <c r="T3585" s="229"/>
    </row>
    <row r="3586" spans="20:20" x14ac:dyDescent="0.3">
      <c r="T3586" s="229"/>
    </row>
    <row r="3587" spans="20:20" x14ac:dyDescent="0.3">
      <c r="T3587" s="229"/>
    </row>
    <row r="3588" spans="20:20" x14ac:dyDescent="0.3">
      <c r="T3588" s="229"/>
    </row>
    <row r="3589" spans="20:20" x14ac:dyDescent="0.3">
      <c r="T3589" s="229"/>
    </row>
    <row r="3590" spans="20:20" x14ac:dyDescent="0.3">
      <c r="T3590" s="229"/>
    </row>
    <row r="3591" spans="20:20" x14ac:dyDescent="0.3">
      <c r="T3591" s="229"/>
    </row>
    <row r="3592" spans="20:20" x14ac:dyDescent="0.3">
      <c r="T3592" s="229"/>
    </row>
    <row r="3593" spans="20:20" x14ac:dyDescent="0.3">
      <c r="T3593" s="229"/>
    </row>
    <row r="3594" spans="20:20" x14ac:dyDescent="0.3">
      <c r="T3594" s="229"/>
    </row>
    <row r="3595" spans="20:20" x14ac:dyDescent="0.3">
      <c r="T3595" s="229"/>
    </row>
    <row r="3596" spans="20:20" x14ac:dyDescent="0.3">
      <c r="T3596" s="229"/>
    </row>
    <row r="3597" spans="20:20" x14ac:dyDescent="0.3">
      <c r="T3597" s="229"/>
    </row>
    <row r="3598" spans="20:20" x14ac:dyDescent="0.3">
      <c r="T3598" s="229"/>
    </row>
    <row r="3599" spans="20:20" x14ac:dyDescent="0.3">
      <c r="T3599" s="229"/>
    </row>
    <row r="3600" spans="20:20" x14ac:dyDescent="0.3">
      <c r="T3600" s="229"/>
    </row>
    <row r="3601" spans="20:20" x14ac:dyDescent="0.3">
      <c r="T3601" s="229"/>
    </row>
    <row r="3602" spans="20:20" x14ac:dyDescent="0.3">
      <c r="T3602" s="229"/>
    </row>
    <row r="3603" spans="20:20" x14ac:dyDescent="0.3">
      <c r="T3603" s="229"/>
    </row>
    <row r="3604" spans="20:20" x14ac:dyDescent="0.3">
      <c r="T3604" s="229"/>
    </row>
    <row r="3605" spans="20:20" x14ac:dyDescent="0.3">
      <c r="T3605" s="229"/>
    </row>
    <row r="3606" spans="20:20" x14ac:dyDescent="0.3">
      <c r="T3606" s="229"/>
    </row>
    <row r="3607" spans="20:20" x14ac:dyDescent="0.3">
      <c r="T3607" s="229"/>
    </row>
    <row r="3608" spans="20:20" x14ac:dyDescent="0.3">
      <c r="T3608" s="229"/>
    </row>
    <row r="3609" spans="20:20" x14ac:dyDescent="0.3">
      <c r="T3609" s="229"/>
    </row>
    <row r="3610" spans="20:20" x14ac:dyDescent="0.3">
      <c r="T3610" s="229"/>
    </row>
    <row r="3611" spans="20:20" x14ac:dyDescent="0.3">
      <c r="T3611" s="229"/>
    </row>
    <row r="3612" spans="20:20" x14ac:dyDescent="0.3">
      <c r="T3612" s="229"/>
    </row>
    <row r="3613" spans="20:20" x14ac:dyDescent="0.3">
      <c r="T3613" s="229"/>
    </row>
    <row r="3614" spans="20:20" x14ac:dyDescent="0.3">
      <c r="T3614" s="229"/>
    </row>
    <row r="3615" spans="20:20" x14ac:dyDescent="0.3">
      <c r="T3615" s="229"/>
    </row>
    <row r="3616" spans="20:20" x14ac:dyDescent="0.3">
      <c r="T3616" s="229"/>
    </row>
    <row r="3617" spans="20:20" x14ac:dyDescent="0.3">
      <c r="T3617" s="229"/>
    </row>
    <row r="3618" spans="20:20" x14ac:dyDescent="0.3">
      <c r="T3618" s="229"/>
    </row>
    <row r="3619" spans="20:20" x14ac:dyDescent="0.3">
      <c r="T3619" s="229"/>
    </row>
    <row r="3620" spans="20:20" x14ac:dyDescent="0.3">
      <c r="T3620" s="229"/>
    </row>
    <row r="3621" spans="20:20" x14ac:dyDescent="0.3">
      <c r="T3621" s="229"/>
    </row>
    <row r="3622" spans="20:20" x14ac:dyDescent="0.3">
      <c r="T3622" s="229"/>
    </row>
    <row r="3623" spans="20:20" x14ac:dyDescent="0.3">
      <c r="T3623" s="229"/>
    </row>
    <row r="3624" spans="20:20" x14ac:dyDescent="0.3">
      <c r="T3624" s="229"/>
    </row>
    <row r="3625" spans="20:20" x14ac:dyDescent="0.3">
      <c r="T3625" s="229"/>
    </row>
    <row r="3626" spans="20:20" x14ac:dyDescent="0.3">
      <c r="T3626" s="229"/>
    </row>
    <row r="3627" spans="20:20" x14ac:dyDescent="0.3">
      <c r="T3627" s="229"/>
    </row>
    <row r="3628" spans="20:20" x14ac:dyDescent="0.3">
      <c r="T3628" s="229"/>
    </row>
    <row r="3629" spans="20:20" x14ac:dyDescent="0.3">
      <c r="T3629" s="229"/>
    </row>
    <row r="3630" spans="20:20" x14ac:dyDescent="0.3">
      <c r="T3630" s="229"/>
    </row>
    <row r="3631" spans="20:20" x14ac:dyDescent="0.3">
      <c r="T3631" s="229"/>
    </row>
    <row r="3632" spans="20:20" x14ac:dyDescent="0.3">
      <c r="T3632" s="229"/>
    </row>
    <row r="3633" spans="20:20" x14ac:dyDescent="0.3">
      <c r="T3633" s="229"/>
    </row>
    <row r="3634" spans="20:20" x14ac:dyDescent="0.3">
      <c r="T3634" s="229"/>
    </row>
    <row r="3635" spans="20:20" x14ac:dyDescent="0.3">
      <c r="T3635" s="229"/>
    </row>
    <row r="3636" spans="20:20" x14ac:dyDescent="0.3">
      <c r="T3636" s="229"/>
    </row>
    <row r="3637" spans="20:20" x14ac:dyDescent="0.3">
      <c r="T3637" s="229"/>
    </row>
    <row r="3638" spans="20:20" x14ac:dyDescent="0.3">
      <c r="T3638" s="229"/>
    </row>
    <row r="3639" spans="20:20" x14ac:dyDescent="0.3">
      <c r="T3639" s="229"/>
    </row>
    <row r="3640" spans="20:20" x14ac:dyDescent="0.3">
      <c r="T3640" s="229"/>
    </row>
    <row r="3641" spans="20:20" x14ac:dyDescent="0.3">
      <c r="T3641" s="229"/>
    </row>
    <row r="3642" spans="20:20" x14ac:dyDescent="0.3">
      <c r="T3642" s="229"/>
    </row>
    <row r="3643" spans="20:20" x14ac:dyDescent="0.3">
      <c r="T3643" s="229"/>
    </row>
    <row r="3644" spans="20:20" x14ac:dyDescent="0.3">
      <c r="T3644" s="229"/>
    </row>
    <row r="3645" spans="20:20" x14ac:dyDescent="0.3">
      <c r="T3645" s="229"/>
    </row>
    <row r="3646" spans="20:20" x14ac:dyDescent="0.3">
      <c r="T3646" s="229"/>
    </row>
    <row r="3647" spans="20:20" x14ac:dyDescent="0.3">
      <c r="T3647" s="229"/>
    </row>
    <row r="3648" spans="20:20" x14ac:dyDescent="0.3">
      <c r="T3648" s="229"/>
    </row>
    <row r="3649" spans="20:20" x14ac:dyDescent="0.3">
      <c r="T3649" s="229"/>
    </row>
    <row r="3650" spans="20:20" x14ac:dyDescent="0.3">
      <c r="T3650" s="229"/>
    </row>
    <row r="3651" spans="20:20" x14ac:dyDescent="0.3">
      <c r="T3651" s="229"/>
    </row>
    <row r="3652" spans="20:20" x14ac:dyDescent="0.3">
      <c r="T3652" s="229"/>
    </row>
    <row r="3653" spans="20:20" x14ac:dyDescent="0.3">
      <c r="T3653" s="229"/>
    </row>
    <row r="3654" spans="20:20" x14ac:dyDescent="0.3">
      <c r="T3654" s="229"/>
    </row>
    <row r="3655" spans="20:20" x14ac:dyDescent="0.3">
      <c r="T3655" s="229"/>
    </row>
    <row r="3656" spans="20:20" x14ac:dyDescent="0.3">
      <c r="T3656" s="229"/>
    </row>
    <row r="3657" spans="20:20" x14ac:dyDescent="0.3">
      <c r="T3657" s="229"/>
    </row>
    <row r="3658" spans="20:20" x14ac:dyDescent="0.3">
      <c r="T3658" s="229"/>
    </row>
    <row r="3659" spans="20:20" x14ac:dyDescent="0.3">
      <c r="T3659" s="229"/>
    </row>
    <row r="3660" spans="20:20" x14ac:dyDescent="0.3">
      <c r="T3660" s="229"/>
    </row>
    <row r="3661" spans="20:20" x14ac:dyDescent="0.3">
      <c r="T3661" s="229"/>
    </row>
    <row r="3662" spans="20:20" x14ac:dyDescent="0.3">
      <c r="T3662" s="229"/>
    </row>
    <row r="3663" spans="20:20" x14ac:dyDescent="0.3">
      <c r="T3663" s="229"/>
    </row>
    <row r="3664" spans="20:20" x14ac:dyDescent="0.3">
      <c r="T3664" s="229"/>
    </row>
    <row r="3665" spans="20:20" x14ac:dyDescent="0.3">
      <c r="T3665" s="229"/>
    </row>
    <row r="3666" spans="20:20" x14ac:dyDescent="0.3">
      <c r="T3666" s="229"/>
    </row>
    <row r="3667" spans="20:20" x14ac:dyDescent="0.3">
      <c r="T3667" s="229"/>
    </row>
    <row r="3668" spans="20:20" x14ac:dyDescent="0.3">
      <c r="T3668" s="229"/>
    </row>
    <row r="3669" spans="20:20" x14ac:dyDescent="0.3">
      <c r="T3669" s="229"/>
    </row>
    <row r="3670" spans="20:20" x14ac:dyDescent="0.3">
      <c r="T3670" s="229"/>
    </row>
    <row r="3671" spans="20:20" x14ac:dyDescent="0.3">
      <c r="T3671" s="229"/>
    </row>
    <row r="3672" spans="20:20" x14ac:dyDescent="0.3">
      <c r="T3672" s="229"/>
    </row>
    <row r="3673" spans="20:20" x14ac:dyDescent="0.3">
      <c r="T3673" s="229"/>
    </row>
    <row r="3674" spans="20:20" x14ac:dyDescent="0.3">
      <c r="T3674" s="229"/>
    </row>
    <row r="3675" spans="20:20" x14ac:dyDescent="0.3">
      <c r="T3675" s="229"/>
    </row>
    <row r="3676" spans="20:20" x14ac:dyDescent="0.3">
      <c r="T3676" s="229"/>
    </row>
    <row r="3677" spans="20:20" x14ac:dyDescent="0.3">
      <c r="T3677" s="229"/>
    </row>
    <row r="3678" spans="20:20" x14ac:dyDescent="0.3">
      <c r="T3678" s="229"/>
    </row>
    <row r="3679" spans="20:20" x14ac:dyDescent="0.3">
      <c r="T3679" s="229"/>
    </row>
    <row r="3680" spans="20:20" x14ac:dyDescent="0.3">
      <c r="T3680" s="229"/>
    </row>
    <row r="3681" spans="20:20" x14ac:dyDescent="0.3">
      <c r="T3681" s="229"/>
    </row>
    <row r="3682" spans="20:20" x14ac:dyDescent="0.3">
      <c r="T3682" s="229"/>
    </row>
    <row r="3683" spans="20:20" x14ac:dyDescent="0.3">
      <c r="T3683" s="229"/>
    </row>
    <row r="3684" spans="20:20" x14ac:dyDescent="0.3">
      <c r="T3684" s="229"/>
    </row>
    <row r="3685" spans="20:20" x14ac:dyDescent="0.3">
      <c r="T3685" s="229"/>
    </row>
    <row r="3686" spans="20:20" x14ac:dyDescent="0.3">
      <c r="T3686" s="229"/>
    </row>
    <row r="3687" spans="20:20" x14ac:dyDescent="0.3">
      <c r="T3687" s="229"/>
    </row>
    <row r="3688" spans="20:20" x14ac:dyDescent="0.3">
      <c r="T3688" s="229"/>
    </row>
    <row r="3689" spans="20:20" x14ac:dyDescent="0.3">
      <c r="T3689" s="229"/>
    </row>
    <row r="3690" spans="20:20" x14ac:dyDescent="0.3">
      <c r="T3690" s="229"/>
    </row>
    <row r="3691" spans="20:20" x14ac:dyDescent="0.3">
      <c r="T3691" s="229"/>
    </row>
    <row r="3692" spans="20:20" x14ac:dyDescent="0.3">
      <c r="T3692" s="229"/>
    </row>
    <row r="3693" spans="20:20" x14ac:dyDescent="0.3">
      <c r="T3693" s="229"/>
    </row>
    <row r="3694" spans="20:20" x14ac:dyDescent="0.3">
      <c r="T3694" s="229"/>
    </row>
    <row r="3695" spans="20:20" x14ac:dyDescent="0.3">
      <c r="T3695" s="229"/>
    </row>
    <row r="3696" spans="20:20" x14ac:dyDescent="0.3">
      <c r="T3696" s="229"/>
    </row>
    <row r="3697" spans="20:20" x14ac:dyDescent="0.3">
      <c r="T3697" s="229"/>
    </row>
    <row r="3698" spans="20:20" x14ac:dyDescent="0.3">
      <c r="T3698" s="229"/>
    </row>
    <row r="3699" spans="20:20" x14ac:dyDescent="0.3">
      <c r="T3699" s="229"/>
    </row>
    <row r="3700" spans="20:20" x14ac:dyDescent="0.3">
      <c r="T3700" s="229"/>
    </row>
    <row r="3701" spans="20:20" x14ac:dyDescent="0.3">
      <c r="T3701" s="229"/>
    </row>
    <row r="3702" spans="20:20" x14ac:dyDescent="0.3">
      <c r="T3702" s="229"/>
    </row>
    <row r="3703" spans="20:20" x14ac:dyDescent="0.3">
      <c r="T3703" s="229"/>
    </row>
    <row r="3704" spans="20:20" x14ac:dyDescent="0.3">
      <c r="T3704" s="229"/>
    </row>
    <row r="3705" spans="20:20" x14ac:dyDescent="0.3">
      <c r="T3705" s="229"/>
    </row>
    <row r="3706" spans="20:20" x14ac:dyDescent="0.3">
      <c r="T3706" s="229"/>
    </row>
    <row r="3707" spans="20:20" x14ac:dyDescent="0.3">
      <c r="T3707" s="229"/>
    </row>
    <row r="3708" spans="20:20" x14ac:dyDescent="0.3">
      <c r="T3708" s="229"/>
    </row>
    <row r="3709" spans="20:20" x14ac:dyDescent="0.3">
      <c r="T3709" s="229"/>
    </row>
    <row r="3710" spans="20:20" x14ac:dyDescent="0.3">
      <c r="T3710" s="229"/>
    </row>
    <row r="3711" spans="20:20" x14ac:dyDescent="0.3">
      <c r="T3711" s="229"/>
    </row>
    <row r="3712" spans="20:20" x14ac:dyDescent="0.3">
      <c r="T3712" s="229"/>
    </row>
    <row r="3713" spans="20:20" x14ac:dyDescent="0.3">
      <c r="T3713" s="229"/>
    </row>
    <row r="3714" spans="20:20" x14ac:dyDescent="0.3">
      <c r="T3714" s="229"/>
    </row>
    <row r="3715" spans="20:20" x14ac:dyDescent="0.3">
      <c r="T3715" s="229"/>
    </row>
    <row r="3716" spans="20:20" x14ac:dyDescent="0.3">
      <c r="T3716" s="229"/>
    </row>
    <row r="3717" spans="20:20" x14ac:dyDescent="0.3">
      <c r="T3717" s="229"/>
    </row>
    <row r="3718" spans="20:20" x14ac:dyDescent="0.3">
      <c r="T3718" s="229"/>
    </row>
    <row r="3719" spans="20:20" x14ac:dyDescent="0.3">
      <c r="T3719" s="229"/>
    </row>
    <row r="3720" spans="20:20" x14ac:dyDescent="0.3">
      <c r="T3720" s="229"/>
    </row>
    <row r="3721" spans="20:20" x14ac:dyDescent="0.3">
      <c r="T3721" s="229"/>
    </row>
    <row r="3722" spans="20:20" x14ac:dyDescent="0.3">
      <c r="T3722" s="229"/>
    </row>
    <row r="3723" spans="20:20" x14ac:dyDescent="0.3">
      <c r="T3723" s="229"/>
    </row>
    <row r="3724" spans="20:20" x14ac:dyDescent="0.3">
      <c r="T3724" s="229"/>
    </row>
    <row r="3725" spans="20:20" x14ac:dyDescent="0.3">
      <c r="T3725" s="229"/>
    </row>
    <row r="3726" spans="20:20" x14ac:dyDescent="0.3">
      <c r="T3726" s="229"/>
    </row>
    <row r="3727" spans="20:20" x14ac:dyDescent="0.3">
      <c r="T3727" s="229"/>
    </row>
    <row r="3728" spans="20:20" x14ac:dyDescent="0.3">
      <c r="T3728" s="229"/>
    </row>
    <row r="3729" spans="20:20" x14ac:dyDescent="0.3">
      <c r="T3729" s="229"/>
    </row>
    <row r="3730" spans="20:20" x14ac:dyDescent="0.3">
      <c r="T3730" s="229"/>
    </row>
    <row r="3731" spans="20:20" x14ac:dyDescent="0.3">
      <c r="T3731" s="229"/>
    </row>
    <row r="3732" spans="20:20" x14ac:dyDescent="0.3">
      <c r="T3732" s="229"/>
    </row>
    <row r="3733" spans="20:20" x14ac:dyDescent="0.3">
      <c r="T3733" s="229"/>
    </row>
    <row r="3734" spans="20:20" x14ac:dyDescent="0.3">
      <c r="T3734" s="229"/>
    </row>
    <row r="3735" spans="20:20" x14ac:dyDescent="0.3">
      <c r="T3735" s="229"/>
    </row>
    <row r="3736" spans="20:20" x14ac:dyDescent="0.3">
      <c r="T3736" s="229"/>
    </row>
    <row r="3737" spans="20:20" x14ac:dyDescent="0.3">
      <c r="T3737" s="229"/>
    </row>
    <row r="3738" spans="20:20" x14ac:dyDescent="0.3">
      <c r="T3738" s="229"/>
    </row>
    <row r="3739" spans="20:20" x14ac:dyDescent="0.3">
      <c r="T3739" s="229"/>
    </row>
    <row r="3740" spans="20:20" x14ac:dyDescent="0.3">
      <c r="T3740" s="229"/>
    </row>
    <row r="3741" spans="20:20" x14ac:dyDescent="0.3">
      <c r="T3741" s="229"/>
    </row>
    <row r="3742" spans="20:20" x14ac:dyDescent="0.3">
      <c r="T3742" s="229"/>
    </row>
    <row r="3743" spans="20:20" x14ac:dyDescent="0.3">
      <c r="T3743" s="229"/>
    </row>
    <row r="3744" spans="20:20" x14ac:dyDescent="0.3">
      <c r="T3744" s="229"/>
    </row>
    <row r="3745" spans="20:20" x14ac:dyDescent="0.3">
      <c r="T3745" s="229"/>
    </row>
    <row r="3746" spans="20:20" x14ac:dyDescent="0.3">
      <c r="T3746" s="229"/>
    </row>
    <row r="3747" spans="20:20" x14ac:dyDescent="0.3">
      <c r="T3747" s="229"/>
    </row>
    <row r="3748" spans="20:20" x14ac:dyDescent="0.3">
      <c r="T3748" s="229"/>
    </row>
    <row r="3749" spans="20:20" x14ac:dyDescent="0.3">
      <c r="T3749" s="229"/>
    </row>
    <row r="3750" spans="20:20" x14ac:dyDescent="0.3">
      <c r="T3750" s="229"/>
    </row>
    <row r="3751" spans="20:20" x14ac:dyDescent="0.3">
      <c r="T3751" s="229"/>
    </row>
    <row r="3752" spans="20:20" x14ac:dyDescent="0.3">
      <c r="T3752" s="229"/>
    </row>
    <row r="3753" spans="20:20" x14ac:dyDescent="0.3">
      <c r="T3753" s="229"/>
    </row>
    <row r="3754" spans="20:20" x14ac:dyDescent="0.3">
      <c r="T3754" s="229"/>
    </row>
    <row r="3755" spans="20:20" x14ac:dyDescent="0.3">
      <c r="T3755" s="229"/>
    </row>
    <row r="3756" spans="20:20" x14ac:dyDescent="0.3">
      <c r="T3756" s="229"/>
    </row>
    <row r="3757" spans="20:20" x14ac:dyDescent="0.3">
      <c r="T3757" s="229"/>
    </row>
    <row r="3758" spans="20:20" x14ac:dyDescent="0.3">
      <c r="T3758" s="229"/>
    </row>
    <row r="3759" spans="20:20" x14ac:dyDescent="0.3">
      <c r="T3759" s="229"/>
    </row>
    <row r="3760" spans="20:20" x14ac:dyDescent="0.3">
      <c r="T3760" s="229"/>
    </row>
    <row r="3761" spans="20:20" x14ac:dyDescent="0.3">
      <c r="T3761" s="229"/>
    </row>
    <row r="3762" spans="20:20" x14ac:dyDescent="0.3">
      <c r="T3762" s="229"/>
    </row>
    <row r="3763" spans="20:20" x14ac:dyDescent="0.3">
      <c r="T3763" s="229"/>
    </row>
    <row r="3764" spans="20:20" x14ac:dyDescent="0.3">
      <c r="T3764" s="229"/>
    </row>
    <row r="3765" spans="20:20" x14ac:dyDescent="0.3">
      <c r="T3765" s="229"/>
    </row>
    <row r="3766" spans="20:20" x14ac:dyDescent="0.3">
      <c r="T3766" s="229"/>
    </row>
    <row r="3767" spans="20:20" x14ac:dyDescent="0.3">
      <c r="T3767" s="229"/>
    </row>
    <row r="3768" spans="20:20" x14ac:dyDescent="0.3">
      <c r="T3768" s="229"/>
    </row>
    <row r="3769" spans="20:20" x14ac:dyDescent="0.3">
      <c r="T3769" s="229"/>
    </row>
    <row r="3770" spans="20:20" x14ac:dyDescent="0.3">
      <c r="T3770" s="229"/>
    </row>
    <row r="3771" spans="20:20" x14ac:dyDescent="0.3">
      <c r="T3771" s="229"/>
    </row>
    <row r="3772" spans="20:20" x14ac:dyDescent="0.3">
      <c r="T3772" s="229"/>
    </row>
    <row r="3773" spans="20:20" x14ac:dyDescent="0.3">
      <c r="T3773" s="229"/>
    </row>
    <row r="3774" spans="20:20" x14ac:dyDescent="0.3">
      <c r="T3774" s="229"/>
    </row>
    <row r="3775" spans="20:20" x14ac:dyDescent="0.3">
      <c r="T3775" s="229"/>
    </row>
    <row r="3776" spans="20:20" x14ac:dyDescent="0.3">
      <c r="T3776" s="229"/>
    </row>
    <row r="3777" spans="20:20" x14ac:dyDescent="0.3">
      <c r="T3777" s="229"/>
    </row>
    <row r="3778" spans="20:20" x14ac:dyDescent="0.3">
      <c r="T3778" s="229"/>
    </row>
    <row r="3779" spans="20:20" x14ac:dyDescent="0.3">
      <c r="T3779" s="229"/>
    </row>
    <row r="3780" spans="20:20" x14ac:dyDescent="0.3">
      <c r="T3780" s="229"/>
    </row>
    <row r="3781" spans="20:20" x14ac:dyDescent="0.3">
      <c r="T3781" s="229"/>
    </row>
    <row r="3782" spans="20:20" x14ac:dyDescent="0.3">
      <c r="T3782" s="229"/>
    </row>
    <row r="3783" spans="20:20" x14ac:dyDescent="0.3">
      <c r="T3783" s="229"/>
    </row>
    <row r="3784" spans="20:20" x14ac:dyDescent="0.3">
      <c r="T3784" s="229"/>
    </row>
    <row r="3785" spans="20:20" x14ac:dyDescent="0.3">
      <c r="T3785" s="229"/>
    </row>
    <row r="3786" spans="20:20" x14ac:dyDescent="0.3">
      <c r="T3786" s="229"/>
    </row>
    <row r="3787" spans="20:20" x14ac:dyDescent="0.3">
      <c r="T3787" s="229"/>
    </row>
    <row r="3788" spans="20:20" x14ac:dyDescent="0.3">
      <c r="T3788" s="229"/>
    </row>
    <row r="3789" spans="20:20" x14ac:dyDescent="0.3">
      <c r="T3789" s="229"/>
    </row>
    <row r="3790" spans="20:20" x14ac:dyDescent="0.3">
      <c r="T3790" s="229"/>
    </row>
    <row r="3791" spans="20:20" x14ac:dyDescent="0.3">
      <c r="T3791" s="229"/>
    </row>
    <row r="3792" spans="20:20" x14ac:dyDescent="0.3">
      <c r="T3792" s="229"/>
    </row>
    <row r="3793" spans="20:20" x14ac:dyDescent="0.3">
      <c r="T3793" s="229"/>
    </row>
    <row r="3794" spans="20:20" x14ac:dyDescent="0.3">
      <c r="T3794" s="229"/>
    </row>
    <row r="3795" spans="20:20" x14ac:dyDescent="0.3">
      <c r="T3795" s="229"/>
    </row>
    <row r="3796" spans="20:20" x14ac:dyDescent="0.3">
      <c r="T3796" s="229"/>
    </row>
    <row r="3797" spans="20:20" x14ac:dyDescent="0.3">
      <c r="T3797" s="229"/>
    </row>
    <row r="3798" spans="20:20" x14ac:dyDescent="0.3">
      <c r="T3798" s="229"/>
    </row>
    <row r="3799" spans="20:20" x14ac:dyDescent="0.3">
      <c r="T3799" s="229"/>
    </row>
    <row r="3800" spans="20:20" x14ac:dyDescent="0.3">
      <c r="T3800" s="229"/>
    </row>
    <row r="3801" spans="20:20" x14ac:dyDescent="0.3">
      <c r="T3801" s="229"/>
    </row>
    <row r="3802" spans="20:20" x14ac:dyDescent="0.3">
      <c r="T3802" s="229"/>
    </row>
    <row r="3803" spans="20:20" x14ac:dyDescent="0.3">
      <c r="T3803" s="229"/>
    </row>
    <row r="3804" spans="20:20" x14ac:dyDescent="0.3">
      <c r="T3804" s="229"/>
    </row>
    <row r="3805" spans="20:20" x14ac:dyDescent="0.3">
      <c r="T3805" s="229"/>
    </row>
    <row r="3806" spans="20:20" x14ac:dyDescent="0.3">
      <c r="T3806" s="229"/>
    </row>
    <row r="3807" spans="20:20" x14ac:dyDescent="0.3">
      <c r="T3807" s="229"/>
    </row>
    <row r="3808" spans="20:20" x14ac:dyDescent="0.3">
      <c r="T3808" s="229"/>
    </row>
    <row r="3809" spans="20:20" x14ac:dyDescent="0.3">
      <c r="T3809" s="229"/>
    </row>
    <row r="3810" spans="20:20" x14ac:dyDescent="0.3">
      <c r="T3810" s="229"/>
    </row>
    <row r="3811" spans="20:20" x14ac:dyDescent="0.3">
      <c r="T3811" s="229"/>
    </row>
    <row r="3812" spans="20:20" x14ac:dyDescent="0.3">
      <c r="T3812" s="229"/>
    </row>
    <row r="3813" spans="20:20" x14ac:dyDescent="0.3">
      <c r="T3813" s="229"/>
    </row>
    <row r="3814" spans="20:20" x14ac:dyDescent="0.3">
      <c r="T3814" s="229"/>
    </row>
    <row r="3815" spans="20:20" x14ac:dyDescent="0.3">
      <c r="T3815" s="229"/>
    </row>
    <row r="3816" spans="20:20" x14ac:dyDescent="0.3">
      <c r="T3816" s="229"/>
    </row>
    <row r="3817" spans="20:20" x14ac:dyDescent="0.3">
      <c r="T3817" s="229"/>
    </row>
    <row r="3818" spans="20:20" x14ac:dyDescent="0.3">
      <c r="T3818" s="229"/>
    </row>
    <row r="3819" spans="20:20" x14ac:dyDescent="0.3">
      <c r="T3819" s="229"/>
    </row>
    <row r="3820" spans="20:20" x14ac:dyDescent="0.3">
      <c r="T3820" s="229"/>
    </row>
    <row r="3821" spans="20:20" x14ac:dyDescent="0.3">
      <c r="T3821" s="229"/>
    </row>
    <row r="3822" spans="20:20" x14ac:dyDescent="0.3">
      <c r="T3822" s="229"/>
    </row>
    <row r="3823" spans="20:20" x14ac:dyDescent="0.3">
      <c r="T3823" s="229"/>
    </row>
    <row r="3824" spans="20:20" x14ac:dyDescent="0.3">
      <c r="T3824" s="229"/>
    </row>
    <row r="3825" spans="20:20" x14ac:dyDescent="0.3">
      <c r="T3825" s="229"/>
    </row>
    <row r="3826" spans="20:20" x14ac:dyDescent="0.3">
      <c r="T3826" s="229"/>
    </row>
    <row r="3827" spans="20:20" x14ac:dyDescent="0.3">
      <c r="T3827" s="229"/>
    </row>
    <row r="3828" spans="20:20" x14ac:dyDescent="0.3">
      <c r="T3828" s="229"/>
    </row>
    <row r="3829" spans="20:20" x14ac:dyDescent="0.3">
      <c r="T3829" s="229"/>
    </row>
    <row r="3830" spans="20:20" x14ac:dyDescent="0.3">
      <c r="T3830" s="229"/>
    </row>
    <row r="3831" spans="20:20" x14ac:dyDescent="0.3">
      <c r="T3831" s="229"/>
    </row>
    <row r="3832" spans="20:20" x14ac:dyDescent="0.3">
      <c r="T3832" s="229"/>
    </row>
    <row r="3833" spans="20:20" x14ac:dyDescent="0.3">
      <c r="T3833" s="229"/>
    </row>
    <row r="3834" spans="20:20" x14ac:dyDescent="0.3">
      <c r="T3834" s="229"/>
    </row>
    <row r="3835" spans="20:20" x14ac:dyDescent="0.3">
      <c r="T3835" s="229"/>
    </row>
    <row r="3836" spans="20:20" x14ac:dyDescent="0.3">
      <c r="T3836" s="229"/>
    </row>
    <row r="3837" spans="20:20" x14ac:dyDescent="0.3">
      <c r="T3837" s="229"/>
    </row>
    <row r="3838" spans="20:20" x14ac:dyDescent="0.3">
      <c r="T3838" s="229"/>
    </row>
    <row r="3839" spans="20:20" x14ac:dyDescent="0.3">
      <c r="T3839" s="229"/>
    </row>
    <row r="3840" spans="20:20" x14ac:dyDescent="0.3">
      <c r="T3840" s="229"/>
    </row>
    <row r="3841" spans="20:20" x14ac:dyDescent="0.3">
      <c r="T3841" s="229"/>
    </row>
    <row r="3842" spans="20:20" x14ac:dyDescent="0.3">
      <c r="T3842" s="229"/>
    </row>
    <row r="3843" spans="20:20" x14ac:dyDescent="0.3">
      <c r="T3843" s="229"/>
    </row>
    <row r="3844" spans="20:20" x14ac:dyDescent="0.3">
      <c r="T3844" s="229"/>
    </row>
    <row r="3845" spans="20:20" x14ac:dyDescent="0.3">
      <c r="T3845" s="229"/>
    </row>
    <row r="3846" spans="20:20" x14ac:dyDescent="0.3">
      <c r="T3846" s="229"/>
    </row>
    <row r="3847" spans="20:20" x14ac:dyDescent="0.3">
      <c r="T3847" s="229"/>
    </row>
    <row r="3848" spans="20:20" x14ac:dyDescent="0.3">
      <c r="T3848" s="229"/>
    </row>
    <row r="3849" spans="20:20" x14ac:dyDescent="0.3">
      <c r="T3849" s="229"/>
    </row>
    <row r="3850" spans="20:20" x14ac:dyDescent="0.3">
      <c r="T3850" s="229"/>
    </row>
    <row r="3851" spans="20:20" x14ac:dyDescent="0.3">
      <c r="T3851" s="229"/>
    </row>
    <row r="3852" spans="20:20" x14ac:dyDescent="0.3">
      <c r="T3852" s="229"/>
    </row>
    <row r="3853" spans="20:20" x14ac:dyDescent="0.3">
      <c r="T3853" s="229"/>
    </row>
    <row r="3854" spans="20:20" x14ac:dyDescent="0.3">
      <c r="T3854" s="229"/>
    </row>
    <row r="3855" spans="20:20" x14ac:dyDescent="0.3">
      <c r="T3855" s="229"/>
    </row>
    <row r="3856" spans="20:20" x14ac:dyDescent="0.3">
      <c r="T3856" s="229"/>
    </row>
    <row r="3857" spans="20:20" x14ac:dyDescent="0.3">
      <c r="T3857" s="229"/>
    </row>
    <row r="3858" spans="20:20" x14ac:dyDescent="0.3">
      <c r="T3858" s="229"/>
    </row>
    <row r="3860" spans="20:20" x14ac:dyDescent="0.3">
      <c r="T3860" s="229"/>
    </row>
    <row r="3861" spans="20:20" x14ac:dyDescent="0.3">
      <c r="T3861" s="229"/>
    </row>
    <row r="3862" spans="20:20" x14ac:dyDescent="0.3">
      <c r="T3862" s="229"/>
    </row>
    <row r="3863" spans="20:20" x14ac:dyDescent="0.3">
      <c r="T3863" s="229"/>
    </row>
    <row r="3864" spans="20:20" x14ac:dyDescent="0.3">
      <c r="T3864" s="229"/>
    </row>
    <row r="3865" spans="20:20" x14ac:dyDescent="0.3">
      <c r="T3865" s="229"/>
    </row>
    <row r="3866" spans="20:20" x14ac:dyDescent="0.3">
      <c r="T3866" s="229"/>
    </row>
    <row r="3867" spans="20:20" x14ac:dyDescent="0.3">
      <c r="T3867" s="229"/>
    </row>
    <row r="3868" spans="20:20" x14ac:dyDescent="0.3">
      <c r="T3868" s="229"/>
    </row>
    <row r="3869" spans="20:20" x14ac:dyDescent="0.3">
      <c r="T3869" s="229"/>
    </row>
    <row r="3870" spans="20:20" x14ac:dyDescent="0.3">
      <c r="T3870" s="229"/>
    </row>
    <row r="3871" spans="20:20" x14ac:dyDescent="0.3">
      <c r="T3871" s="229"/>
    </row>
    <row r="3872" spans="20:20" x14ac:dyDescent="0.3">
      <c r="T3872" s="229"/>
    </row>
    <row r="3873" spans="20:20" x14ac:dyDescent="0.3">
      <c r="T3873" s="229"/>
    </row>
    <row r="3874" spans="20:20" x14ac:dyDescent="0.3">
      <c r="T3874" s="229"/>
    </row>
    <row r="3875" spans="20:20" x14ac:dyDescent="0.3">
      <c r="T3875" s="229"/>
    </row>
    <row r="3876" spans="20:20" x14ac:dyDescent="0.3">
      <c r="T3876" s="229"/>
    </row>
    <row r="3877" spans="20:20" x14ac:dyDescent="0.3">
      <c r="T3877" s="229"/>
    </row>
    <row r="3878" spans="20:20" x14ac:dyDescent="0.3">
      <c r="T3878" s="229"/>
    </row>
    <row r="3879" spans="20:20" x14ac:dyDescent="0.3">
      <c r="T3879" s="229"/>
    </row>
    <row r="3880" spans="20:20" x14ac:dyDescent="0.3">
      <c r="T3880" s="229"/>
    </row>
    <row r="3881" spans="20:20" x14ac:dyDescent="0.3">
      <c r="T3881" s="229"/>
    </row>
    <row r="3882" spans="20:20" x14ac:dyDescent="0.3">
      <c r="T3882" s="229"/>
    </row>
    <row r="3883" spans="20:20" x14ac:dyDescent="0.3">
      <c r="T3883" s="229"/>
    </row>
    <row r="3884" spans="20:20" x14ac:dyDescent="0.3">
      <c r="T3884" s="229"/>
    </row>
    <row r="3885" spans="20:20" x14ac:dyDescent="0.3">
      <c r="T3885" s="229"/>
    </row>
    <row r="3886" spans="20:20" x14ac:dyDescent="0.3">
      <c r="T3886" s="229"/>
    </row>
    <row r="3887" spans="20:20" x14ac:dyDescent="0.3">
      <c r="T3887" s="229"/>
    </row>
    <row r="3888" spans="20:20" x14ac:dyDescent="0.3">
      <c r="T3888" s="229"/>
    </row>
    <row r="3889" spans="20:20" x14ac:dyDescent="0.3">
      <c r="T3889" s="229"/>
    </row>
    <row r="3890" spans="20:20" x14ac:dyDescent="0.3">
      <c r="T3890" s="229"/>
    </row>
    <row r="3891" spans="20:20" x14ac:dyDescent="0.3">
      <c r="T3891" s="229"/>
    </row>
    <row r="3892" spans="20:20" x14ac:dyDescent="0.3">
      <c r="T3892" s="229"/>
    </row>
    <row r="3893" spans="20:20" x14ac:dyDescent="0.3">
      <c r="T3893" s="229"/>
    </row>
    <row r="3894" spans="20:20" x14ac:dyDescent="0.3">
      <c r="T3894" s="229"/>
    </row>
    <row r="3895" spans="20:20" x14ac:dyDescent="0.3">
      <c r="T3895" s="229"/>
    </row>
    <row r="3896" spans="20:20" x14ac:dyDescent="0.3">
      <c r="T3896" s="229"/>
    </row>
    <row r="3897" spans="20:20" x14ac:dyDescent="0.3">
      <c r="T3897" s="229"/>
    </row>
    <row r="3898" spans="20:20" x14ac:dyDescent="0.3">
      <c r="T3898" s="229"/>
    </row>
    <row r="3899" spans="20:20" x14ac:dyDescent="0.3">
      <c r="T3899" s="229"/>
    </row>
    <row r="3900" spans="20:20" x14ac:dyDescent="0.3">
      <c r="T3900" s="229"/>
    </row>
    <row r="3901" spans="20:20" x14ac:dyDescent="0.3">
      <c r="T3901" s="229"/>
    </row>
    <row r="3902" spans="20:20" x14ac:dyDescent="0.3">
      <c r="T3902" s="229"/>
    </row>
    <row r="3903" spans="20:20" x14ac:dyDescent="0.3">
      <c r="T3903" s="229"/>
    </row>
    <row r="3904" spans="20:20" x14ac:dyDescent="0.3">
      <c r="T3904" s="229"/>
    </row>
    <row r="3905" spans="20:20" x14ac:dyDescent="0.3">
      <c r="T3905" s="229"/>
    </row>
    <row r="3906" spans="20:20" x14ac:dyDescent="0.3">
      <c r="T3906" s="229"/>
    </row>
    <row r="3907" spans="20:20" x14ac:dyDescent="0.3">
      <c r="T3907" s="229"/>
    </row>
    <row r="3908" spans="20:20" x14ac:dyDescent="0.3">
      <c r="T3908" s="229"/>
    </row>
    <row r="3909" spans="20:20" x14ac:dyDescent="0.3">
      <c r="T3909" s="229"/>
    </row>
    <row r="3910" spans="20:20" x14ac:dyDescent="0.3">
      <c r="T3910" s="229"/>
    </row>
    <row r="3911" spans="20:20" x14ac:dyDescent="0.3">
      <c r="T3911" s="229"/>
    </row>
    <row r="3912" spans="20:20" x14ac:dyDescent="0.3">
      <c r="T3912" s="229"/>
    </row>
    <row r="3913" spans="20:20" x14ac:dyDescent="0.3">
      <c r="T3913" s="229"/>
    </row>
    <row r="3914" spans="20:20" x14ac:dyDescent="0.3">
      <c r="T3914" s="229"/>
    </row>
    <row r="3915" spans="20:20" x14ac:dyDescent="0.3">
      <c r="T3915" s="229"/>
    </row>
    <row r="3916" spans="20:20" x14ac:dyDescent="0.3">
      <c r="T3916" s="229"/>
    </row>
    <row r="3917" spans="20:20" x14ac:dyDescent="0.3">
      <c r="T3917" s="229"/>
    </row>
    <row r="3918" spans="20:20" x14ac:dyDescent="0.3">
      <c r="T3918" s="229"/>
    </row>
    <row r="3919" spans="20:20" x14ac:dyDescent="0.3">
      <c r="T3919" s="229"/>
    </row>
    <row r="3920" spans="20:20" x14ac:dyDescent="0.3">
      <c r="T3920" s="229"/>
    </row>
    <row r="3921" spans="20:20" x14ac:dyDescent="0.3">
      <c r="T3921" s="229"/>
    </row>
    <row r="3922" spans="20:20" x14ac:dyDescent="0.3">
      <c r="T3922" s="229"/>
    </row>
    <row r="3923" spans="20:20" x14ac:dyDescent="0.3">
      <c r="T3923" s="229"/>
    </row>
    <row r="3924" spans="20:20" x14ac:dyDescent="0.3">
      <c r="T3924" s="229"/>
    </row>
    <row r="3925" spans="20:20" x14ac:dyDescent="0.3">
      <c r="T3925" s="229"/>
    </row>
    <row r="3926" spans="20:20" x14ac:dyDescent="0.3">
      <c r="T3926" s="229"/>
    </row>
    <row r="3927" spans="20:20" x14ac:dyDescent="0.3">
      <c r="T3927" s="229"/>
    </row>
    <row r="3928" spans="20:20" x14ac:dyDescent="0.3">
      <c r="T3928" s="229"/>
    </row>
    <row r="3929" spans="20:20" x14ac:dyDescent="0.3">
      <c r="T3929" s="229"/>
    </row>
    <row r="3930" spans="20:20" x14ac:dyDescent="0.3">
      <c r="T3930" s="229"/>
    </row>
    <row r="3931" spans="20:20" x14ac:dyDescent="0.3">
      <c r="T3931" s="229"/>
    </row>
    <row r="3932" spans="20:20" x14ac:dyDescent="0.3">
      <c r="T3932" s="229"/>
    </row>
    <row r="3933" spans="20:20" x14ac:dyDescent="0.3">
      <c r="T3933" s="229"/>
    </row>
    <row r="3934" spans="20:20" x14ac:dyDescent="0.3">
      <c r="T3934" s="229"/>
    </row>
    <row r="3935" spans="20:20" x14ac:dyDescent="0.3">
      <c r="T3935" s="229"/>
    </row>
    <row r="3936" spans="20:20" x14ac:dyDescent="0.3">
      <c r="T3936" s="229"/>
    </row>
    <row r="3937" spans="20:20" x14ac:dyDescent="0.3">
      <c r="T3937" s="229"/>
    </row>
    <row r="3938" spans="20:20" x14ac:dyDescent="0.3">
      <c r="T3938" s="229"/>
    </row>
    <row r="3939" spans="20:20" x14ac:dyDescent="0.3">
      <c r="T3939" s="229"/>
    </row>
    <row r="3940" spans="20:20" x14ac:dyDescent="0.3">
      <c r="T3940" s="229"/>
    </row>
    <row r="3941" spans="20:20" x14ac:dyDescent="0.3">
      <c r="T3941" s="229"/>
    </row>
    <row r="3942" spans="20:20" x14ac:dyDescent="0.3">
      <c r="T3942" s="229"/>
    </row>
    <row r="3943" spans="20:20" x14ac:dyDescent="0.3">
      <c r="T3943" s="229"/>
    </row>
    <row r="3944" spans="20:20" x14ac:dyDescent="0.3">
      <c r="T3944" s="229"/>
    </row>
    <row r="3945" spans="20:20" x14ac:dyDescent="0.3">
      <c r="T3945" s="229"/>
    </row>
    <row r="3946" spans="20:20" x14ac:dyDescent="0.3">
      <c r="T3946" s="229"/>
    </row>
    <row r="3947" spans="20:20" x14ac:dyDescent="0.3">
      <c r="T3947" s="229"/>
    </row>
    <row r="3948" spans="20:20" x14ac:dyDescent="0.3">
      <c r="T3948" s="229"/>
    </row>
    <row r="3949" spans="20:20" x14ac:dyDescent="0.3">
      <c r="T3949" s="229"/>
    </row>
    <row r="3950" spans="20:20" x14ac:dyDescent="0.3">
      <c r="T3950" s="229"/>
    </row>
    <row r="3951" spans="20:20" x14ac:dyDescent="0.3">
      <c r="T3951" s="229"/>
    </row>
    <row r="3952" spans="20:20" x14ac:dyDescent="0.3">
      <c r="T3952" s="229"/>
    </row>
    <row r="3953" spans="20:20" x14ac:dyDescent="0.3">
      <c r="T3953" s="229"/>
    </row>
    <row r="3954" spans="20:20" x14ac:dyDescent="0.3">
      <c r="T3954" s="229"/>
    </row>
    <row r="3955" spans="20:20" x14ac:dyDescent="0.3">
      <c r="T3955" s="229"/>
    </row>
    <row r="3956" spans="20:20" x14ac:dyDescent="0.3">
      <c r="T3956" s="229"/>
    </row>
    <row r="3957" spans="20:20" x14ac:dyDescent="0.3">
      <c r="T3957" s="229"/>
    </row>
    <row r="3958" spans="20:20" x14ac:dyDescent="0.3">
      <c r="T3958" s="229"/>
    </row>
    <row r="3959" spans="20:20" x14ac:dyDescent="0.3">
      <c r="T3959" s="229"/>
    </row>
    <row r="3960" spans="20:20" x14ac:dyDescent="0.3">
      <c r="T3960" s="229"/>
    </row>
    <row r="3961" spans="20:20" x14ac:dyDescent="0.3">
      <c r="T3961" s="229"/>
    </row>
    <row r="3962" spans="20:20" x14ac:dyDescent="0.3">
      <c r="T3962" s="229"/>
    </row>
    <row r="3963" spans="20:20" x14ac:dyDescent="0.3">
      <c r="T3963" s="229"/>
    </row>
    <row r="3964" spans="20:20" x14ac:dyDescent="0.3">
      <c r="T3964" s="229"/>
    </row>
    <row r="3965" spans="20:20" x14ac:dyDescent="0.3">
      <c r="T3965" s="229"/>
    </row>
    <row r="3966" spans="20:20" x14ac:dyDescent="0.3">
      <c r="T3966" s="229"/>
    </row>
    <row r="3967" spans="20:20" x14ac:dyDescent="0.3">
      <c r="T3967" s="229"/>
    </row>
    <row r="3968" spans="20:20" x14ac:dyDescent="0.3">
      <c r="T3968" s="229"/>
    </row>
    <row r="3969" spans="15:20" x14ac:dyDescent="0.3">
      <c r="T3969" s="229"/>
    </row>
    <row r="3970" spans="15:20" x14ac:dyDescent="0.3">
      <c r="T3970" s="229"/>
    </row>
    <row r="3971" spans="15:20" x14ac:dyDescent="0.3">
      <c r="T3971" s="229"/>
    </row>
    <row r="3972" spans="15:20" x14ac:dyDescent="0.3">
      <c r="T3972" s="229"/>
    </row>
    <row r="3973" spans="15:20" x14ac:dyDescent="0.3">
      <c r="T3973" s="229"/>
    </row>
    <row r="3974" spans="15:20" x14ac:dyDescent="0.3">
      <c r="T3974" s="229"/>
    </row>
    <row r="3975" spans="15:20" x14ac:dyDescent="0.3">
      <c r="T3975" s="229"/>
    </row>
    <row r="3976" spans="15:20" x14ac:dyDescent="0.3">
      <c r="T3976" s="229"/>
    </row>
    <row r="3977" spans="15:20" x14ac:dyDescent="0.3">
      <c r="T3977" s="229"/>
    </row>
    <row r="3978" spans="15:20" x14ac:dyDescent="0.3">
      <c r="T3978" s="229"/>
    </row>
    <row r="3979" spans="15:20" x14ac:dyDescent="0.3">
      <c r="O3979" s="228"/>
      <c r="T3979" s="229"/>
    </row>
    <row r="3980" spans="15:20" x14ac:dyDescent="0.3">
      <c r="O3980" s="228"/>
      <c r="T3980" s="229"/>
    </row>
    <row r="3981" spans="15:20" x14ac:dyDescent="0.3">
      <c r="O3981" s="228"/>
      <c r="T3981" s="229"/>
    </row>
    <row r="3982" spans="15:20" x14ac:dyDescent="0.3">
      <c r="O3982" s="228"/>
      <c r="T3982" s="229"/>
    </row>
    <row r="3983" spans="15:20" x14ac:dyDescent="0.3">
      <c r="O3983" s="228"/>
      <c r="T3983" s="229"/>
    </row>
    <row r="3984" spans="15:20" x14ac:dyDescent="0.3">
      <c r="O3984" s="228"/>
      <c r="T3984" s="229"/>
    </row>
    <row r="3985" spans="15:20" x14ac:dyDescent="0.3">
      <c r="O3985" s="228"/>
      <c r="T3985" s="229"/>
    </row>
    <row r="3986" spans="15:20" x14ac:dyDescent="0.3">
      <c r="O3986" s="228"/>
      <c r="T3986" s="229"/>
    </row>
    <row r="3987" spans="15:20" x14ac:dyDescent="0.3">
      <c r="O3987" s="228"/>
      <c r="T3987" s="229"/>
    </row>
    <row r="3988" spans="15:20" x14ac:dyDescent="0.3">
      <c r="O3988" s="228"/>
    </row>
    <row r="3989" spans="15:20" x14ac:dyDescent="0.3">
      <c r="O3989" s="228"/>
      <c r="T3989" s="229"/>
    </row>
    <row r="3990" spans="15:20" x14ac:dyDescent="0.3">
      <c r="O3990" s="228"/>
      <c r="T3990" s="229"/>
    </row>
    <row r="3991" spans="15:20" x14ac:dyDescent="0.3">
      <c r="O3991" s="228"/>
      <c r="T3991" s="229"/>
    </row>
    <row r="3992" spans="15:20" x14ac:dyDescent="0.3">
      <c r="O3992" s="228"/>
      <c r="T3992" s="229"/>
    </row>
    <row r="3993" spans="15:20" x14ac:dyDescent="0.3">
      <c r="T3993" s="229"/>
    </row>
    <row r="3995" spans="15:20" x14ac:dyDescent="0.3">
      <c r="T3995" s="229"/>
    </row>
    <row r="3997" spans="15:20" x14ac:dyDescent="0.3">
      <c r="T3997" s="229"/>
    </row>
    <row r="3998" spans="15:20" x14ac:dyDescent="0.3">
      <c r="T3998" s="229"/>
    </row>
    <row r="3999" spans="15:20" x14ac:dyDescent="0.3">
      <c r="T3999" s="229"/>
    </row>
    <row r="4000" spans="15:20" x14ac:dyDescent="0.3">
      <c r="T4000" s="229"/>
    </row>
    <row r="4001" spans="20:20" x14ac:dyDescent="0.3">
      <c r="T4001" s="229"/>
    </row>
    <row r="4003" spans="20:20" x14ac:dyDescent="0.3">
      <c r="T4003" s="229"/>
    </row>
    <row r="4006" spans="20:20" x14ac:dyDescent="0.3">
      <c r="T4006" s="229"/>
    </row>
    <row r="4007" spans="20:20" x14ac:dyDescent="0.3">
      <c r="T4007" s="229"/>
    </row>
    <row r="4008" spans="20:20" x14ac:dyDescent="0.3">
      <c r="T4008" s="229"/>
    </row>
    <row r="4011" spans="20:20" x14ac:dyDescent="0.3">
      <c r="T4011" s="229"/>
    </row>
    <row r="4013" spans="20:20" x14ac:dyDescent="0.3">
      <c r="T4013" s="229"/>
    </row>
    <row r="4014" spans="20:20" x14ac:dyDescent="0.3">
      <c r="T4014" s="229"/>
    </row>
    <row r="4015" spans="20:20" x14ac:dyDescent="0.3">
      <c r="T4015" s="229"/>
    </row>
    <row r="4016" spans="20:20" x14ac:dyDescent="0.3">
      <c r="T4016" s="229"/>
    </row>
    <row r="4017" spans="20:20" x14ac:dyDescent="0.3">
      <c r="T4017" s="229"/>
    </row>
    <row r="4018" spans="20:20" x14ac:dyDescent="0.3">
      <c r="T4018" s="229"/>
    </row>
    <row r="4019" spans="20:20" x14ac:dyDescent="0.3">
      <c r="T4019" s="229"/>
    </row>
    <row r="4020" spans="20:20" x14ac:dyDescent="0.3">
      <c r="T4020" s="229"/>
    </row>
    <row r="4021" spans="20:20" x14ac:dyDescent="0.3">
      <c r="T4021" s="229"/>
    </row>
    <row r="4022" spans="20:20" x14ac:dyDescent="0.3">
      <c r="T4022" s="229"/>
    </row>
    <row r="4023" spans="20:20" x14ac:dyDescent="0.3">
      <c r="T4023" s="229"/>
    </row>
    <row r="4024" spans="20:20" x14ac:dyDescent="0.3">
      <c r="T4024" s="229"/>
    </row>
    <row r="4025" spans="20:20" x14ac:dyDescent="0.3">
      <c r="T4025" s="229"/>
    </row>
    <row r="4026" spans="20:20" x14ac:dyDescent="0.3">
      <c r="T4026" s="229"/>
    </row>
    <row r="4027" spans="20:20" x14ac:dyDescent="0.3">
      <c r="T4027" s="229"/>
    </row>
    <row r="4029" spans="20:20" x14ac:dyDescent="0.3">
      <c r="T4029" s="229"/>
    </row>
    <row r="4030" spans="20:20" x14ac:dyDescent="0.3">
      <c r="T4030" s="229"/>
    </row>
    <row r="4031" spans="20:20" x14ac:dyDescent="0.3">
      <c r="T4031" s="229"/>
    </row>
    <row r="4032" spans="20:20" x14ac:dyDescent="0.3">
      <c r="T4032" s="229"/>
    </row>
    <row r="4033" spans="20:20" x14ac:dyDescent="0.3">
      <c r="T4033" s="229"/>
    </row>
    <row r="4035" spans="20:20" x14ac:dyDescent="0.3">
      <c r="T4035" s="229"/>
    </row>
    <row r="4036" spans="20:20" x14ac:dyDescent="0.3">
      <c r="T4036" s="229"/>
    </row>
    <row r="4037" spans="20:20" x14ac:dyDescent="0.3">
      <c r="T4037" s="229"/>
    </row>
    <row r="4038" spans="20:20" x14ac:dyDescent="0.3">
      <c r="T4038" s="229"/>
    </row>
    <row r="4039" spans="20:20" x14ac:dyDescent="0.3">
      <c r="T4039" s="229"/>
    </row>
    <row r="4040" spans="20:20" x14ac:dyDescent="0.3">
      <c r="T4040" s="229"/>
    </row>
    <row r="4041" spans="20:20" x14ac:dyDescent="0.3">
      <c r="T4041" s="229"/>
    </row>
    <row r="4042" spans="20:20" x14ac:dyDescent="0.3">
      <c r="T4042" s="229"/>
    </row>
    <row r="4043" spans="20:20" x14ac:dyDescent="0.3">
      <c r="T4043" s="229"/>
    </row>
    <row r="4044" spans="20:20" x14ac:dyDescent="0.3">
      <c r="T4044" s="229"/>
    </row>
    <row r="4045" spans="20:20" x14ac:dyDescent="0.3">
      <c r="T4045" s="229"/>
    </row>
    <row r="4046" spans="20:20" x14ac:dyDescent="0.3">
      <c r="T4046" s="229"/>
    </row>
    <row r="4047" spans="20:20" x14ac:dyDescent="0.3">
      <c r="T4047" s="229"/>
    </row>
    <row r="4049" spans="20:20" x14ac:dyDescent="0.3">
      <c r="T4049" s="229"/>
    </row>
    <row r="4050" spans="20:20" x14ac:dyDescent="0.3">
      <c r="T4050" s="229"/>
    </row>
    <row r="4052" spans="20:20" x14ac:dyDescent="0.3">
      <c r="T4052" s="229"/>
    </row>
    <row r="4053" spans="20:20" x14ac:dyDescent="0.3">
      <c r="T4053" s="229"/>
    </row>
    <row r="4054" spans="20:20" x14ac:dyDescent="0.3">
      <c r="T4054" s="229"/>
    </row>
    <row r="4057" spans="20:20" x14ac:dyDescent="0.3">
      <c r="T4057" s="229"/>
    </row>
    <row r="4058" spans="20:20" x14ac:dyDescent="0.3">
      <c r="T4058" s="229"/>
    </row>
    <row r="4059" spans="20:20" x14ac:dyDescent="0.3">
      <c r="T4059" s="229"/>
    </row>
    <row r="4060" spans="20:20" ht="33.75" customHeight="1" x14ac:dyDescent="0.3">
      <c r="T4060" s="229"/>
    </row>
    <row r="4061" spans="20:20" x14ac:dyDescent="0.3">
      <c r="T4061" s="229"/>
    </row>
    <row r="4062" spans="20:20" x14ac:dyDescent="0.3">
      <c r="T4062" s="229"/>
    </row>
    <row r="4063" spans="20:20" x14ac:dyDescent="0.3">
      <c r="T4063" s="229"/>
    </row>
    <row r="4064" spans="20:20" x14ac:dyDescent="0.3">
      <c r="T4064" s="229"/>
    </row>
    <row r="4065" spans="20:20" x14ac:dyDescent="0.3">
      <c r="T4065" s="229"/>
    </row>
    <row r="4067" spans="20:20" x14ac:dyDescent="0.3">
      <c r="T4067" s="229"/>
    </row>
    <row r="4068" spans="20:20" x14ac:dyDescent="0.3">
      <c r="T4068" s="229"/>
    </row>
    <row r="4070" spans="20:20" x14ac:dyDescent="0.3">
      <c r="T4070" s="229"/>
    </row>
    <row r="4071" spans="20:20" x14ac:dyDescent="0.3">
      <c r="T4071" s="229"/>
    </row>
    <row r="4072" spans="20:20" x14ac:dyDescent="0.3">
      <c r="T4072" s="229"/>
    </row>
    <row r="4073" spans="20:20" x14ac:dyDescent="0.3">
      <c r="T4073" s="229"/>
    </row>
    <row r="4074" spans="20:20" x14ac:dyDescent="0.3">
      <c r="T4074" s="229"/>
    </row>
    <row r="4075" spans="20:20" x14ac:dyDescent="0.3">
      <c r="T4075" s="229"/>
    </row>
    <row r="4076" spans="20:20" x14ac:dyDescent="0.3">
      <c r="T4076" s="229"/>
    </row>
    <row r="4077" spans="20:20" x14ac:dyDescent="0.3">
      <c r="T4077" s="229"/>
    </row>
    <row r="4078" spans="20:20" x14ac:dyDescent="0.3">
      <c r="T4078" s="229"/>
    </row>
    <row r="4079" spans="20:20" x14ac:dyDescent="0.3">
      <c r="T4079" s="229"/>
    </row>
    <row r="4080" spans="20:20" x14ac:dyDescent="0.3">
      <c r="T4080" s="229"/>
    </row>
    <row r="4083" spans="20:20" x14ac:dyDescent="0.3">
      <c r="T4083" s="229"/>
    </row>
    <row r="4084" spans="20:20" x14ac:dyDescent="0.3">
      <c r="T4084" s="229"/>
    </row>
    <row r="4085" spans="20:20" x14ac:dyDescent="0.3">
      <c r="T4085" s="229"/>
    </row>
    <row r="4086" spans="20:20" x14ac:dyDescent="0.3">
      <c r="T4086" s="229"/>
    </row>
    <row r="4087" spans="20:20" x14ac:dyDescent="0.3">
      <c r="T4087" s="229"/>
    </row>
    <row r="4088" spans="20:20" x14ac:dyDescent="0.3">
      <c r="T4088" s="229"/>
    </row>
    <row r="4089" spans="20:20" x14ac:dyDescent="0.3">
      <c r="T4089" s="229"/>
    </row>
    <row r="4090" spans="20:20" x14ac:dyDescent="0.3">
      <c r="T4090" s="229"/>
    </row>
    <row r="4093" spans="20:20" x14ac:dyDescent="0.3">
      <c r="T4093" s="229"/>
    </row>
    <row r="4094" spans="20:20" x14ac:dyDescent="0.3">
      <c r="T4094" s="229"/>
    </row>
    <row r="4097" spans="20:20" x14ac:dyDescent="0.3">
      <c r="T4097" s="229"/>
    </row>
    <row r="4100" spans="20:20" x14ac:dyDescent="0.3">
      <c r="T4100" s="229"/>
    </row>
    <row r="4102" spans="20:20" x14ac:dyDescent="0.3">
      <c r="T4102" s="229"/>
    </row>
    <row r="4103" spans="20:20" x14ac:dyDescent="0.3">
      <c r="T4103" s="229"/>
    </row>
    <row r="4105" spans="20:20" x14ac:dyDescent="0.3">
      <c r="T4105" s="229"/>
    </row>
    <row r="4106" spans="20:20" x14ac:dyDescent="0.3">
      <c r="T4106" s="229"/>
    </row>
    <row r="4107" spans="20:20" x14ac:dyDescent="0.3">
      <c r="T4107" s="229"/>
    </row>
    <row r="4108" spans="20:20" x14ac:dyDescent="0.3">
      <c r="T4108" s="229"/>
    </row>
    <row r="4109" spans="20:20" x14ac:dyDescent="0.3">
      <c r="T4109" s="229"/>
    </row>
    <row r="4110" spans="20:20" x14ac:dyDescent="0.3">
      <c r="T4110" s="229"/>
    </row>
    <row r="4114" spans="20:20" x14ac:dyDescent="0.3">
      <c r="T4114" s="229"/>
    </row>
    <row r="4115" spans="20:20" x14ac:dyDescent="0.3">
      <c r="T4115" s="229"/>
    </row>
    <row r="4116" spans="20:20" x14ac:dyDescent="0.3">
      <c r="T4116" s="229"/>
    </row>
    <row r="4117" spans="20:20" x14ac:dyDescent="0.3">
      <c r="T4117" s="229"/>
    </row>
    <row r="4119" spans="20:20" x14ac:dyDescent="0.3">
      <c r="T4119" s="229"/>
    </row>
    <row r="4120" spans="20:20" x14ac:dyDescent="0.3">
      <c r="T4120" s="229"/>
    </row>
    <row r="4123" spans="20:20" x14ac:dyDescent="0.3">
      <c r="T4123" s="229"/>
    </row>
    <row r="4124" spans="20:20" x14ac:dyDescent="0.3">
      <c r="T4124" s="229"/>
    </row>
    <row r="4126" spans="20:20" x14ac:dyDescent="0.3">
      <c r="T4126" s="229"/>
    </row>
    <row r="4127" spans="20:20" x14ac:dyDescent="0.3">
      <c r="T4127" s="229"/>
    </row>
    <row r="4128" spans="20:20" x14ac:dyDescent="0.3">
      <c r="T4128" s="229"/>
    </row>
    <row r="4129" spans="20:20" x14ac:dyDescent="0.3">
      <c r="T4129" s="229"/>
    </row>
    <row r="4130" spans="20:20" x14ac:dyDescent="0.3">
      <c r="T4130" s="229"/>
    </row>
    <row r="4131" spans="20:20" x14ac:dyDescent="0.3">
      <c r="T4131" s="229"/>
    </row>
    <row r="4132" spans="20:20" x14ac:dyDescent="0.3">
      <c r="T4132" s="229"/>
    </row>
    <row r="4133" spans="20:20" x14ac:dyDescent="0.3">
      <c r="T4133" s="229"/>
    </row>
    <row r="4134" spans="20:20" x14ac:dyDescent="0.3">
      <c r="T4134" s="229"/>
    </row>
    <row r="4135" spans="20:20" x14ac:dyDescent="0.3">
      <c r="T4135" s="229"/>
    </row>
    <row r="4136" spans="20:20" x14ac:dyDescent="0.3">
      <c r="T4136" s="229"/>
    </row>
    <row r="4137" spans="20:20" x14ac:dyDescent="0.3">
      <c r="T4137" s="229"/>
    </row>
    <row r="4140" spans="20:20" x14ac:dyDescent="0.3">
      <c r="T4140" s="229"/>
    </row>
    <row r="4141" spans="20:20" x14ac:dyDescent="0.3">
      <c r="T4141" s="229"/>
    </row>
    <row r="4142" spans="20:20" x14ac:dyDescent="0.3">
      <c r="T4142" s="229"/>
    </row>
    <row r="4143" spans="20:20" x14ac:dyDescent="0.3">
      <c r="T4143" s="229"/>
    </row>
    <row r="4144" spans="20:20" x14ac:dyDescent="0.3">
      <c r="T4144" s="229"/>
    </row>
    <row r="4146" spans="20:20" x14ac:dyDescent="0.3">
      <c r="T4146" s="229"/>
    </row>
    <row r="4147" spans="20:20" x14ac:dyDescent="0.3">
      <c r="T4147" s="229"/>
    </row>
    <row r="4148" spans="20:20" x14ac:dyDescent="0.3">
      <c r="T4148" s="229"/>
    </row>
    <row r="4149" spans="20:20" x14ac:dyDescent="0.3">
      <c r="T4149" s="229"/>
    </row>
    <row r="4152" spans="20:20" x14ac:dyDescent="0.3">
      <c r="T4152" s="229"/>
    </row>
    <row r="4153" spans="20:20" x14ac:dyDescent="0.3">
      <c r="T4153" s="229"/>
    </row>
    <row r="4154" spans="20:20" x14ac:dyDescent="0.3">
      <c r="T4154" s="229"/>
    </row>
    <row r="4155" spans="20:20" x14ac:dyDescent="0.3">
      <c r="T4155" s="229"/>
    </row>
    <row r="4156" spans="20:20" x14ac:dyDescent="0.3">
      <c r="T4156" s="229"/>
    </row>
    <row r="4157" spans="20:20" x14ac:dyDescent="0.3">
      <c r="T4157" s="229"/>
    </row>
    <row r="4158" spans="20:20" x14ac:dyDescent="0.3">
      <c r="T4158" s="229"/>
    </row>
    <row r="4160" spans="20:20" x14ac:dyDescent="0.3">
      <c r="T4160" s="229"/>
    </row>
    <row r="4161" spans="20:20" x14ac:dyDescent="0.3">
      <c r="T4161" s="229"/>
    </row>
    <row r="4162" spans="20:20" x14ac:dyDescent="0.3">
      <c r="T4162" s="229"/>
    </row>
    <row r="4163" spans="20:20" x14ac:dyDescent="0.3">
      <c r="T4163" s="229"/>
    </row>
    <row r="4164" spans="20:20" x14ac:dyDescent="0.3">
      <c r="T4164" s="229"/>
    </row>
    <row r="4165" spans="20:20" x14ac:dyDescent="0.3">
      <c r="T4165" s="229"/>
    </row>
    <row r="4169" spans="20:20" x14ac:dyDescent="0.3">
      <c r="T4169" s="229"/>
    </row>
    <row r="4170" spans="20:20" x14ac:dyDescent="0.3">
      <c r="T4170" s="229"/>
    </row>
    <row r="4171" spans="20:20" x14ac:dyDescent="0.3">
      <c r="T4171" s="229"/>
    </row>
    <row r="4172" spans="20:20" x14ac:dyDescent="0.3">
      <c r="T4172" s="229"/>
    </row>
    <row r="4173" spans="20:20" x14ac:dyDescent="0.3">
      <c r="T4173" s="229"/>
    </row>
    <row r="4174" spans="20:20" x14ac:dyDescent="0.3">
      <c r="T4174" s="229"/>
    </row>
    <row r="4175" spans="20:20" x14ac:dyDescent="0.3">
      <c r="T4175" s="229"/>
    </row>
    <row r="4176" spans="20:20" x14ac:dyDescent="0.3">
      <c r="T4176" s="229"/>
    </row>
    <row r="4178" spans="20:20" x14ac:dyDescent="0.3">
      <c r="T4178" s="229"/>
    </row>
    <row r="4180" spans="20:20" x14ac:dyDescent="0.3">
      <c r="T4180" s="229"/>
    </row>
    <row r="4181" spans="20:20" x14ac:dyDescent="0.3">
      <c r="T4181" s="229"/>
    </row>
    <row r="4182" spans="20:20" x14ac:dyDescent="0.3">
      <c r="T4182" s="229"/>
    </row>
    <row r="4183" spans="20:20" x14ac:dyDescent="0.3">
      <c r="T4183" s="229"/>
    </row>
    <row r="4184" spans="20:20" x14ac:dyDescent="0.3">
      <c r="T4184" s="229"/>
    </row>
    <row r="4185" spans="20:20" x14ac:dyDescent="0.3">
      <c r="T4185" s="229"/>
    </row>
    <row r="4186" spans="20:20" x14ac:dyDescent="0.3">
      <c r="T4186" s="229"/>
    </row>
    <row r="4189" spans="20:20" x14ac:dyDescent="0.3">
      <c r="T4189" s="229"/>
    </row>
    <row r="4191" spans="20:20" x14ac:dyDescent="0.3">
      <c r="T4191" s="229"/>
    </row>
    <row r="4192" spans="20:20" x14ac:dyDescent="0.3">
      <c r="T4192" s="229"/>
    </row>
    <row r="4193" spans="20:20" x14ac:dyDescent="0.3">
      <c r="T4193" s="229"/>
    </row>
    <row r="4194" spans="20:20" x14ac:dyDescent="0.3">
      <c r="T4194" s="229"/>
    </row>
    <row r="4195" spans="20:20" x14ac:dyDescent="0.3">
      <c r="T4195" s="229"/>
    </row>
    <row r="4196" spans="20:20" x14ac:dyDescent="0.3">
      <c r="T4196" s="229"/>
    </row>
    <row r="4198" spans="20:20" x14ac:dyDescent="0.3">
      <c r="T4198" s="229"/>
    </row>
    <row r="4199" spans="20:20" x14ac:dyDescent="0.3">
      <c r="T4199" s="229"/>
    </row>
    <row r="4200" spans="20:20" x14ac:dyDescent="0.3">
      <c r="T4200" s="229"/>
    </row>
    <row r="4202" spans="20:20" x14ac:dyDescent="0.3">
      <c r="T4202" s="229"/>
    </row>
    <row r="4204" spans="20:20" x14ac:dyDescent="0.3">
      <c r="T4204" s="229"/>
    </row>
    <row r="4205" spans="20:20" x14ac:dyDescent="0.3">
      <c r="T4205" s="229"/>
    </row>
    <row r="4206" spans="20:20" x14ac:dyDescent="0.3">
      <c r="T4206" s="229"/>
    </row>
    <row r="4207" spans="20:20" x14ac:dyDescent="0.3">
      <c r="T4207" s="229"/>
    </row>
    <row r="4208" spans="20:20" x14ac:dyDescent="0.3">
      <c r="T4208" s="229"/>
    </row>
    <row r="4209" spans="20:20" x14ac:dyDescent="0.3">
      <c r="T4209" s="229"/>
    </row>
    <row r="4210" spans="20:20" x14ac:dyDescent="0.3">
      <c r="T4210" s="229"/>
    </row>
    <row r="4211" spans="20:20" x14ac:dyDescent="0.3">
      <c r="T4211" s="229"/>
    </row>
    <row r="4212" spans="20:20" x14ac:dyDescent="0.3">
      <c r="T4212" s="229"/>
    </row>
    <row r="4213" spans="20:20" x14ac:dyDescent="0.3">
      <c r="T4213" s="229"/>
    </row>
    <row r="4214" spans="20:20" x14ac:dyDescent="0.3">
      <c r="T4214" s="229"/>
    </row>
    <row r="4215" spans="20:20" x14ac:dyDescent="0.3">
      <c r="T4215" s="229"/>
    </row>
    <row r="4216" spans="20:20" x14ac:dyDescent="0.3">
      <c r="T4216" s="229"/>
    </row>
    <row r="4217" spans="20:20" x14ac:dyDescent="0.3">
      <c r="T4217" s="229"/>
    </row>
    <row r="4218" spans="20:20" x14ac:dyDescent="0.3">
      <c r="T4218" s="229"/>
    </row>
    <row r="4219" spans="20:20" x14ac:dyDescent="0.3">
      <c r="T4219" s="229"/>
    </row>
    <row r="4220" spans="20:20" x14ac:dyDescent="0.3">
      <c r="T4220" s="229"/>
    </row>
    <row r="4221" spans="20:20" x14ac:dyDescent="0.3">
      <c r="T4221" s="229"/>
    </row>
    <row r="4222" spans="20:20" x14ac:dyDescent="0.3">
      <c r="T4222" s="229"/>
    </row>
    <row r="4223" spans="20:20" x14ac:dyDescent="0.3">
      <c r="T4223" s="229"/>
    </row>
    <row r="4224" spans="20:20" x14ac:dyDescent="0.3">
      <c r="T4224" s="229"/>
    </row>
    <row r="4225" spans="20:20" x14ac:dyDescent="0.3">
      <c r="T4225" s="229"/>
    </row>
    <row r="4226" spans="20:20" x14ac:dyDescent="0.3">
      <c r="T4226" s="229"/>
    </row>
    <row r="4227" spans="20:20" x14ac:dyDescent="0.3">
      <c r="T4227" s="229"/>
    </row>
    <row r="4228" spans="20:20" x14ac:dyDescent="0.3">
      <c r="T4228" s="229"/>
    </row>
    <row r="4229" spans="20:20" x14ac:dyDescent="0.3">
      <c r="T4229" s="229"/>
    </row>
    <row r="4230" spans="20:20" x14ac:dyDescent="0.3">
      <c r="T4230" s="229"/>
    </row>
    <row r="4231" spans="20:20" x14ac:dyDescent="0.3">
      <c r="T4231" s="229"/>
    </row>
    <row r="4232" spans="20:20" x14ac:dyDescent="0.3">
      <c r="T4232" s="229"/>
    </row>
    <row r="4235" spans="20:20" x14ac:dyDescent="0.3">
      <c r="T4235" s="229"/>
    </row>
    <row r="4236" spans="20:20" x14ac:dyDescent="0.3">
      <c r="T4236" s="229"/>
    </row>
    <row r="4238" spans="20:20" x14ac:dyDescent="0.3">
      <c r="T4238" s="229"/>
    </row>
    <row r="4239" spans="20:20" x14ac:dyDescent="0.3">
      <c r="T4239" s="229"/>
    </row>
    <row r="4240" spans="20:20" x14ac:dyDescent="0.3">
      <c r="T4240" s="229"/>
    </row>
    <row r="4241" spans="20:20" x14ac:dyDescent="0.3">
      <c r="T4241" s="229"/>
    </row>
    <row r="4242" spans="20:20" x14ac:dyDescent="0.3">
      <c r="T4242" s="229"/>
    </row>
    <row r="4243" spans="20:20" x14ac:dyDescent="0.3">
      <c r="T4243" s="229"/>
    </row>
    <row r="4244" spans="20:20" x14ac:dyDescent="0.3">
      <c r="T4244" s="229"/>
    </row>
    <row r="4245" spans="20:20" x14ac:dyDescent="0.3">
      <c r="T4245" s="229"/>
    </row>
    <row r="4248" spans="20:20" x14ac:dyDescent="0.3">
      <c r="T4248" s="229"/>
    </row>
    <row r="4250" spans="20:20" x14ac:dyDescent="0.3">
      <c r="T4250" s="229"/>
    </row>
    <row r="4253" spans="20:20" x14ac:dyDescent="0.3">
      <c r="T4253" s="229"/>
    </row>
    <row r="4254" spans="20:20" x14ac:dyDescent="0.3">
      <c r="T4254" s="229"/>
    </row>
    <row r="4256" spans="20:20" x14ac:dyDescent="0.3">
      <c r="T4256" s="229"/>
    </row>
    <row r="4257" spans="20:20" x14ac:dyDescent="0.3">
      <c r="T4257" s="229"/>
    </row>
    <row r="4258" spans="20:20" x14ac:dyDescent="0.3">
      <c r="T4258" s="229"/>
    </row>
    <row r="4260" spans="20:20" x14ac:dyDescent="0.3">
      <c r="T4260" s="229"/>
    </row>
    <row r="4261" spans="20:20" x14ac:dyDescent="0.3">
      <c r="T4261" s="229"/>
    </row>
    <row r="4262" spans="20:20" x14ac:dyDescent="0.3">
      <c r="T4262" s="229"/>
    </row>
    <row r="4263" spans="20:20" x14ac:dyDescent="0.3">
      <c r="T4263" s="229"/>
    </row>
    <row r="4264" spans="20:20" x14ac:dyDescent="0.3">
      <c r="T4264" s="229"/>
    </row>
    <row r="4265" spans="20:20" x14ac:dyDescent="0.3">
      <c r="T4265" s="229"/>
    </row>
    <row r="4266" spans="20:20" x14ac:dyDescent="0.3">
      <c r="T4266" s="229"/>
    </row>
    <row r="4267" spans="20:20" x14ac:dyDescent="0.3">
      <c r="T4267" s="229"/>
    </row>
    <row r="4268" spans="20:20" x14ac:dyDescent="0.3">
      <c r="T4268" s="229"/>
    </row>
    <row r="4269" spans="20:20" x14ac:dyDescent="0.3">
      <c r="T4269" s="229"/>
    </row>
    <row r="4270" spans="20:20" x14ac:dyDescent="0.3">
      <c r="T4270" s="229"/>
    </row>
    <row r="4272" spans="20:20" x14ac:dyDescent="0.3">
      <c r="T4272" s="229"/>
    </row>
    <row r="4273" spans="20:20" x14ac:dyDescent="0.3">
      <c r="T4273" s="229"/>
    </row>
    <row r="4274" spans="20:20" x14ac:dyDescent="0.3">
      <c r="T4274" s="229"/>
    </row>
    <row r="4275" spans="20:20" x14ac:dyDescent="0.3">
      <c r="T4275" s="229"/>
    </row>
    <row r="4276" spans="20:20" x14ac:dyDescent="0.3">
      <c r="T4276" s="229"/>
    </row>
    <row r="4277" spans="20:20" x14ac:dyDescent="0.3">
      <c r="T4277" s="229"/>
    </row>
    <row r="4278" spans="20:20" x14ac:dyDescent="0.3">
      <c r="T4278" s="229"/>
    </row>
    <row r="4279" spans="20:20" x14ac:dyDescent="0.3">
      <c r="T4279" s="229"/>
    </row>
    <row r="4281" spans="20:20" x14ac:dyDescent="0.3">
      <c r="T4281" s="229"/>
    </row>
    <row r="4282" spans="20:20" x14ac:dyDescent="0.3">
      <c r="T4282" s="229"/>
    </row>
    <row r="4283" spans="20:20" x14ac:dyDescent="0.3">
      <c r="T4283" s="229"/>
    </row>
    <row r="4285" spans="20:20" x14ac:dyDescent="0.3">
      <c r="T4285" s="229"/>
    </row>
    <row r="4286" spans="20:20" x14ac:dyDescent="0.3">
      <c r="T4286" s="229"/>
    </row>
    <row r="4287" spans="20:20" x14ac:dyDescent="0.3">
      <c r="T4287" s="229"/>
    </row>
    <row r="4288" spans="20:20" x14ac:dyDescent="0.3">
      <c r="T4288" s="229"/>
    </row>
    <row r="4290" spans="20:20" x14ac:dyDescent="0.3">
      <c r="T4290" s="229"/>
    </row>
    <row r="4291" spans="20:20" x14ac:dyDescent="0.3">
      <c r="T4291" s="229"/>
    </row>
    <row r="4292" spans="20:20" x14ac:dyDescent="0.3">
      <c r="T4292" s="229"/>
    </row>
    <row r="4293" spans="20:20" x14ac:dyDescent="0.3">
      <c r="T4293" s="229"/>
    </row>
    <row r="4294" spans="20:20" x14ac:dyDescent="0.3">
      <c r="T4294" s="229"/>
    </row>
    <row r="4295" spans="20:20" x14ac:dyDescent="0.3">
      <c r="T4295" s="229"/>
    </row>
    <row r="4297" spans="20:20" x14ac:dyDescent="0.3">
      <c r="T4297" s="229"/>
    </row>
    <row r="4298" spans="20:20" x14ac:dyDescent="0.3">
      <c r="T4298" s="229"/>
    </row>
    <row r="4299" spans="20:20" x14ac:dyDescent="0.3">
      <c r="T4299" s="229"/>
    </row>
    <row r="4300" spans="20:20" x14ac:dyDescent="0.3">
      <c r="T4300" s="229"/>
    </row>
    <row r="4301" spans="20:20" x14ac:dyDescent="0.3">
      <c r="T4301" s="229"/>
    </row>
    <row r="4302" spans="20:20" x14ac:dyDescent="0.3">
      <c r="T4302" s="229"/>
    </row>
    <row r="4303" spans="20:20" x14ac:dyDescent="0.3">
      <c r="T4303" s="229"/>
    </row>
    <row r="4304" spans="20:20" x14ac:dyDescent="0.3">
      <c r="T4304" s="229"/>
    </row>
    <row r="4305" spans="20:20" x14ac:dyDescent="0.3">
      <c r="T4305" s="229"/>
    </row>
    <row r="4306" spans="20:20" x14ac:dyDescent="0.3">
      <c r="T4306" s="229"/>
    </row>
    <row r="4307" spans="20:20" x14ac:dyDescent="0.3">
      <c r="T4307" s="229"/>
    </row>
    <row r="4308" spans="20:20" x14ac:dyDescent="0.3">
      <c r="T4308" s="229"/>
    </row>
    <row r="4309" spans="20:20" x14ac:dyDescent="0.3">
      <c r="T4309" s="229"/>
    </row>
    <row r="4311" spans="20:20" x14ac:dyDescent="0.3">
      <c r="T4311" s="229"/>
    </row>
    <row r="4312" spans="20:20" x14ac:dyDescent="0.3">
      <c r="T4312" s="229"/>
    </row>
    <row r="4313" spans="20:20" x14ac:dyDescent="0.3">
      <c r="T4313" s="229"/>
    </row>
    <row r="4314" spans="20:20" x14ac:dyDescent="0.3">
      <c r="T4314" s="229"/>
    </row>
    <row r="4315" spans="20:20" x14ac:dyDescent="0.3">
      <c r="T4315" s="229"/>
    </row>
    <row r="4316" spans="20:20" x14ac:dyDescent="0.3">
      <c r="T4316" s="229"/>
    </row>
    <row r="4317" spans="20:20" x14ac:dyDescent="0.3">
      <c r="T4317" s="229"/>
    </row>
    <row r="4318" spans="20:20" x14ac:dyDescent="0.3">
      <c r="T4318" s="229"/>
    </row>
    <row r="4319" spans="20:20" x14ac:dyDescent="0.3">
      <c r="T4319" s="229"/>
    </row>
    <row r="4320" spans="20:20" x14ac:dyDescent="0.3">
      <c r="T4320" s="229"/>
    </row>
    <row r="4321" spans="20:20" x14ac:dyDescent="0.3">
      <c r="T4321" s="229"/>
    </row>
    <row r="4323" spans="20:20" x14ac:dyDescent="0.3">
      <c r="T4323" s="229"/>
    </row>
    <row r="4325" spans="20:20" x14ac:dyDescent="0.3">
      <c r="T4325" s="229"/>
    </row>
    <row r="4327" spans="20:20" x14ac:dyDescent="0.3">
      <c r="T4327" s="229"/>
    </row>
    <row r="4328" spans="20:20" x14ac:dyDescent="0.3">
      <c r="T4328" s="229"/>
    </row>
    <row r="4330" spans="20:20" x14ac:dyDescent="0.3">
      <c r="T4330" s="229"/>
    </row>
    <row r="4331" spans="20:20" x14ac:dyDescent="0.3">
      <c r="T4331" s="229"/>
    </row>
    <row r="4332" spans="20:20" x14ac:dyDescent="0.3">
      <c r="T4332" s="229"/>
    </row>
    <row r="4333" spans="20:20" x14ac:dyDescent="0.3">
      <c r="T4333" s="229"/>
    </row>
    <row r="4334" spans="20:20" x14ac:dyDescent="0.3">
      <c r="T4334" s="229"/>
    </row>
    <row r="4335" spans="20:20" x14ac:dyDescent="0.3">
      <c r="T4335" s="229"/>
    </row>
    <row r="4336" spans="20:20" x14ac:dyDescent="0.3">
      <c r="T4336" s="229"/>
    </row>
    <row r="4337" spans="20:20" x14ac:dyDescent="0.3">
      <c r="T4337" s="229"/>
    </row>
    <row r="4339" spans="20:20" x14ac:dyDescent="0.3">
      <c r="T4339" s="229"/>
    </row>
    <row r="4340" spans="20:20" x14ac:dyDescent="0.3">
      <c r="T4340" s="229"/>
    </row>
    <row r="4341" spans="20:20" x14ac:dyDescent="0.3">
      <c r="T4341" s="229"/>
    </row>
    <row r="4342" spans="20:20" x14ac:dyDescent="0.3">
      <c r="T4342" s="229"/>
    </row>
    <row r="4344" spans="20:20" x14ac:dyDescent="0.3">
      <c r="T4344" s="229"/>
    </row>
    <row r="4345" spans="20:20" x14ac:dyDescent="0.3">
      <c r="T4345" s="229"/>
    </row>
    <row r="4346" spans="20:20" x14ac:dyDescent="0.3">
      <c r="T4346" s="229"/>
    </row>
    <row r="4347" spans="20:20" x14ac:dyDescent="0.3">
      <c r="T4347" s="229"/>
    </row>
    <row r="4348" spans="20:20" x14ac:dyDescent="0.3">
      <c r="T4348" s="229"/>
    </row>
    <row r="4349" spans="20:20" x14ac:dyDescent="0.3">
      <c r="T4349" s="229"/>
    </row>
    <row r="4350" spans="20:20" x14ac:dyDescent="0.3">
      <c r="T4350" s="229"/>
    </row>
    <row r="4351" spans="20:20" x14ac:dyDescent="0.3">
      <c r="T4351" s="229"/>
    </row>
    <row r="4352" spans="20:20" x14ac:dyDescent="0.3">
      <c r="T4352" s="229"/>
    </row>
    <row r="4353" spans="20:20" x14ac:dyDescent="0.3">
      <c r="T4353" s="229"/>
    </row>
    <row r="4355" spans="20:20" x14ac:dyDescent="0.3">
      <c r="T4355" s="229"/>
    </row>
    <row r="4356" spans="20:20" x14ac:dyDescent="0.3">
      <c r="T4356" s="229"/>
    </row>
    <row r="4358" spans="20:20" x14ac:dyDescent="0.3">
      <c r="T4358" s="229"/>
    </row>
    <row r="4359" spans="20:20" x14ac:dyDescent="0.3">
      <c r="T4359" s="229"/>
    </row>
    <row r="4360" spans="20:20" x14ac:dyDescent="0.3">
      <c r="T4360" s="229"/>
    </row>
    <row r="4361" spans="20:20" x14ac:dyDescent="0.3">
      <c r="T4361" s="229"/>
    </row>
    <row r="4362" spans="20:20" x14ac:dyDescent="0.3">
      <c r="T4362" s="229"/>
    </row>
    <row r="4363" spans="20:20" x14ac:dyDescent="0.3">
      <c r="T4363" s="229"/>
    </row>
    <row r="4364" spans="20:20" x14ac:dyDescent="0.3">
      <c r="T4364" s="229"/>
    </row>
    <row r="4365" spans="20:20" x14ac:dyDescent="0.3">
      <c r="T4365" s="229"/>
    </row>
    <row r="4366" spans="20:20" x14ac:dyDescent="0.3">
      <c r="T4366" s="229"/>
    </row>
    <row r="4367" spans="20:20" x14ac:dyDescent="0.3">
      <c r="T4367" s="229"/>
    </row>
    <row r="4368" spans="20:20" x14ac:dyDescent="0.3">
      <c r="T4368" s="229"/>
    </row>
    <row r="4369" spans="20:20" x14ac:dyDescent="0.3">
      <c r="T4369" s="229"/>
    </row>
    <row r="4370" spans="20:20" x14ac:dyDescent="0.3">
      <c r="T4370" s="229"/>
    </row>
    <row r="4372" spans="20:20" x14ac:dyDescent="0.3">
      <c r="T4372" s="229"/>
    </row>
    <row r="4373" spans="20:20" x14ac:dyDescent="0.3">
      <c r="T4373" s="229"/>
    </row>
    <row r="4374" spans="20:20" x14ac:dyDescent="0.3">
      <c r="T4374" s="229"/>
    </row>
    <row r="4375" spans="20:20" x14ac:dyDescent="0.3">
      <c r="T4375" s="229"/>
    </row>
    <row r="4376" spans="20:20" x14ac:dyDescent="0.3">
      <c r="T4376" s="229"/>
    </row>
    <row r="4377" spans="20:20" x14ac:dyDescent="0.3">
      <c r="T4377" s="229"/>
    </row>
    <row r="4378" spans="20:20" x14ac:dyDescent="0.3">
      <c r="T4378" s="229"/>
    </row>
    <row r="4379" spans="20:20" x14ac:dyDescent="0.3">
      <c r="T4379" s="229"/>
    </row>
    <row r="4380" spans="20:20" x14ac:dyDescent="0.3">
      <c r="T4380" s="229"/>
    </row>
    <row r="4381" spans="20:20" x14ac:dyDescent="0.3">
      <c r="T4381" s="229"/>
    </row>
    <row r="4382" spans="20:20" x14ac:dyDescent="0.3">
      <c r="T4382" s="229"/>
    </row>
    <row r="4383" spans="20:20" x14ac:dyDescent="0.3">
      <c r="T4383" s="229"/>
    </row>
    <row r="4384" spans="20:20" x14ac:dyDescent="0.3">
      <c r="T4384" s="229"/>
    </row>
    <row r="4385" spans="20:20" x14ac:dyDescent="0.3">
      <c r="T4385" s="229"/>
    </row>
    <row r="4386" spans="20:20" x14ac:dyDescent="0.3">
      <c r="T4386" s="229"/>
    </row>
    <row r="4387" spans="20:20" x14ac:dyDescent="0.3">
      <c r="T4387" s="229"/>
    </row>
    <row r="4388" spans="20:20" x14ac:dyDescent="0.3">
      <c r="T4388" s="229"/>
    </row>
    <row r="4389" spans="20:20" x14ac:dyDescent="0.3">
      <c r="T4389" s="229"/>
    </row>
    <row r="4390" spans="20:20" x14ac:dyDescent="0.3">
      <c r="T4390" s="229"/>
    </row>
    <row r="4391" spans="20:20" x14ac:dyDescent="0.3">
      <c r="T4391" s="229"/>
    </row>
    <row r="4392" spans="20:20" x14ac:dyDescent="0.3">
      <c r="T4392" s="229"/>
    </row>
    <row r="4393" spans="20:20" x14ac:dyDescent="0.3">
      <c r="T4393" s="229"/>
    </row>
    <row r="4394" spans="20:20" x14ac:dyDescent="0.3">
      <c r="T4394" s="229"/>
    </row>
    <row r="4395" spans="20:20" x14ac:dyDescent="0.3">
      <c r="T4395" s="229"/>
    </row>
    <row r="4396" spans="20:20" x14ac:dyDescent="0.3">
      <c r="T4396" s="229"/>
    </row>
    <row r="4398" spans="20:20" x14ac:dyDescent="0.3">
      <c r="T4398" s="229"/>
    </row>
    <row r="4399" spans="20:20" x14ac:dyDescent="0.3">
      <c r="T4399" s="229"/>
    </row>
    <row r="4400" spans="20:20" x14ac:dyDescent="0.3">
      <c r="T4400" s="229"/>
    </row>
    <row r="4401" spans="20:20" x14ac:dyDescent="0.3">
      <c r="T4401" s="229"/>
    </row>
    <row r="4402" spans="20:20" x14ac:dyDescent="0.3">
      <c r="T4402" s="229"/>
    </row>
    <row r="4404" spans="20:20" x14ac:dyDescent="0.3">
      <c r="T4404" s="229"/>
    </row>
    <row r="4405" spans="20:20" x14ac:dyDescent="0.3">
      <c r="T4405" s="229"/>
    </row>
    <row r="4406" spans="20:20" x14ac:dyDescent="0.3">
      <c r="T4406" s="229"/>
    </row>
    <row r="4407" spans="20:20" x14ac:dyDescent="0.3">
      <c r="T4407" s="229"/>
    </row>
    <row r="4408" spans="20:20" x14ac:dyDescent="0.3">
      <c r="T4408" s="229"/>
    </row>
    <row r="4410" spans="20:20" x14ac:dyDescent="0.3">
      <c r="T4410" s="229"/>
    </row>
    <row r="4411" spans="20:20" x14ac:dyDescent="0.3">
      <c r="T4411" s="229"/>
    </row>
    <row r="4412" spans="20:20" x14ac:dyDescent="0.3">
      <c r="T4412" s="229"/>
    </row>
    <row r="4413" spans="20:20" x14ac:dyDescent="0.3">
      <c r="T4413" s="229"/>
    </row>
    <row r="4415" spans="20:20" x14ac:dyDescent="0.3">
      <c r="T4415" s="229"/>
    </row>
    <row r="4416" spans="20:20" x14ac:dyDescent="0.3">
      <c r="T4416" s="229"/>
    </row>
    <row r="4417" spans="20:20" x14ac:dyDescent="0.3">
      <c r="T4417" s="229"/>
    </row>
    <row r="4418" spans="20:20" x14ac:dyDescent="0.3">
      <c r="T4418" s="229"/>
    </row>
    <row r="4419" spans="20:20" x14ac:dyDescent="0.3">
      <c r="T4419" s="229"/>
    </row>
    <row r="4420" spans="20:20" x14ac:dyDescent="0.3">
      <c r="T4420" s="229"/>
    </row>
    <row r="4421" spans="20:20" x14ac:dyDescent="0.3">
      <c r="T4421" s="229"/>
    </row>
    <row r="4422" spans="20:20" x14ac:dyDescent="0.3">
      <c r="T4422" s="229"/>
    </row>
    <row r="4423" spans="20:20" x14ac:dyDescent="0.3">
      <c r="T4423" s="229"/>
    </row>
    <row r="4424" spans="20:20" x14ac:dyDescent="0.3">
      <c r="T4424" s="229"/>
    </row>
    <row r="4425" spans="20:20" x14ac:dyDescent="0.3">
      <c r="T4425" s="229"/>
    </row>
    <row r="4426" spans="20:20" x14ac:dyDescent="0.3">
      <c r="T4426" s="229"/>
    </row>
    <row r="4427" spans="20:20" x14ac:dyDescent="0.3">
      <c r="T4427" s="229"/>
    </row>
    <row r="4428" spans="20:20" x14ac:dyDescent="0.3">
      <c r="T4428" s="229"/>
    </row>
    <row r="4429" spans="20:20" x14ac:dyDescent="0.3">
      <c r="T4429" s="229"/>
    </row>
    <row r="4430" spans="20:20" x14ac:dyDescent="0.3">
      <c r="T4430" s="229"/>
    </row>
    <row r="4432" spans="20:20" x14ac:dyDescent="0.3">
      <c r="T4432" s="229"/>
    </row>
    <row r="4433" spans="20:20" x14ac:dyDescent="0.3">
      <c r="T4433" s="229"/>
    </row>
    <row r="4434" spans="20:20" x14ac:dyDescent="0.3">
      <c r="T4434" s="229"/>
    </row>
    <row r="4435" spans="20:20" x14ac:dyDescent="0.3">
      <c r="T4435" s="229"/>
    </row>
    <row r="4436" spans="20:20" x14ac:dyDescent="0.3">
      <c r="T4436" s="229"/>
    </row>
    <row r="4437" spans="20:20" x14ac:dyDescent="0.3">
      <c r="T4437" s="229"/>
    </row>
    <row r="4438" spans="20:20" x14ac:dyDescent="0.3">
      <c r="T4438" s="229"/>
    </row>
    <row r="4439" spans="20:20" x14ac:dyDescent="0.3">
      <c r="T4439" s="229"/>
    </row>
    <row r="4440" spans="20:20" x14ac:dyDescent="0.3">
      <c r="T4440" s="229"/>
    </row>
    <row r="4441" spans="20:20" x14ac:dyDescent="0.3">
      <c r="T4441" s="229"/>
    </row>
    <row r="4442" spans="20:20" x14ac:dyDescent="0.3">
      <c r="T4442" s="229"/>
    </row>
    <row r="4443" spans="20:20" x14ac:dyDescent="0.3">
      <c r="T4443" s="229"/>
    </row>
    <row r="4444" spans="20:20" x14ac:dyDescent="0.3">
      <c r="T4444" s="229"/>
    </row>
    <row r="4445" spans="20:20" x14ac:dyDescent="0.3">
      <c r="T4445" s="229"/>
    </row>
    <row r="4446" spans="20:20" x14ac:dyDescent="0.3">
      <c r="T4446" s="229"/>
    </row>
    <row r="4447" spans="20:20" x14ac:dyDescent="0.3">
      <c r="T4447" s="229"/>
    </row>
    <row r="4449" spans="20:20" x14ac:dyDescent="0.3">
      <c r="T4449" s="229"/>
    </row>
    <row r="4450" spans="20:20" x14ac:dyDescent="0.3">
      <c r="T4450" s="229"/>
    </row>
    <row r="4451" spans="20:20" x14ac:dyDescent="0.3">
      <c r="T4451" s="229"/>
    </row>
    <row r="4452" spans="20:20" x14ac:dyDescent="0.3">
      <c r="T4452" s="229"/>
    </row>
    <row r="4453" spans="20:20" x14ac:dyDescent="0.3">
      <c r="T4453" s="229"/>
    </row>
    <row r="4454" spans="20:20" x14ac:dyDescent="0.3">
      <c r="T4454" s="229"/>
    </row>
    <row r="4455" spans="20:20" x14ac:dyDescent="0.3">
      <c r="T4455" s="229"/>
    </row>
    <row r="4456" spans="20:20" x14ac:dyDescent="0.3">
      <c r="T4456" s="229"/>
    </row>
    <row r="4457" spans="20:20" x14ac:dyDescent="0.3">
      <c r="T4457" s="229"/>
    </row>
    <row r="4458" spans="20:20" x14ac:dyDescent="0.3">
      <c r="T4458" s="229"/>
    </row>
    <row r="4459" spans="20:20" x14ac:dyDescent="0.3">
      <c r="T4459" s="229"/>
    </row>
    <row r="4460" spans="20:20" x14ac:dyDescent="0.3">
      <c r="T4460" s="229"/>
    </row>
    <row r="4461" spans="20:20" x14ac:dyDescent="0.3">
      <c r="T4461" s="229"/>
    </row>
    <row r="4462" spans="20:20" x14ac:dyDescent="0.3">
      <c r="T4462" s="229"/>
    </row>
    <row r="4463" spans="20:20" x14ac:dyDescent="0.3">
      <c r="T4463" s="229"/>
    </row>
    <row r="4464" spans="20:20" x14ac:dyDescent="0.3">
      <c r="T4464" s="229"/>
    </row>
    <row r="4465" spans="20:20" x14ac:dyDescent="0.3">
      <c r="T4465" s="229"/>
    </row>
    <row r="4466" spans="20:20" x14ac:dyDescent="0.3">
      <c r="T4466" s="229"/>
    </row>
    <row r="4467" spans="20:20" x14ac:dyDescent="0.3">
      <c r="T4467" s="229"/>
    </row>
    <row r="4470" spans="20:20" x14ac:dyDescent="0.3">
      <c r="T4470" s="229"/>
    </row>
    <row r="4471" spans="20:20" x14ac:dyDescent="0.3">
      <c r="T4471" s="229"/>
    </row>
    <row r="4473" spans="20:20" x14ac:dyDescent="0.3">
      <c r="T4473" s="229"/>
    </row>
    <row r="4474" spans="20:20" x14ac:dyDescent="0.3">
      <c r="T4474" s="229"/>
    </row>
    <row r="4475" spans="20:20" x14ac:dyDescent="0.3">
      <c r="T4475" s="229"/>
    </row>
    <row r="4476" spans="20:20" x14ac:dyDescent="0.3">
      <c r="T4476" s="229"/>
    </row>
    <row r="4478" spans="20:20" x14ac:dyDescent="0.3">
      <c r="T4478" s="229"/>
    </row>
    <row r="4479" spans="20:20" x14ac:dyDescent="0.3">
      <c r="T4479" s="229"/>
    </row>
    <row r="4480" spans="20:20" x14ac:dyDescent="0.3">
      <c r="T4480" s="229"/>
    </row>
    <row r="4482" spans="20:20" x14ac:dyDescent="0.3">
      <c r="T4482" s="229"/>
    </row>
    <row r="4483" spans="20:20" x14ac:dyDescent="0.3">
      <c r="T4483" s="229"/>
    </row>
    <row r="4484" spans="20:20" x14ac:dyDescent="0.3">
      <c r="T4484" s="229"/>
    </row>
    <row r="4485" spans="20:20" x14ac:dyDescent="0.3">
      <c r="T4485" s="229"/>
    </row>
    <row r="4486" spans="20:20" x14ac:dyDescent="0.3">
      <c r="T4486" s="229"/>
    </row>
    <row r="4487" spans="20:20" x14ac:dyDescent="0.3">
      <c r="T4487" s="229"/>
    </row>
    <row r="4488" spans="20:20" x14ac:dyDescent="0.3">
      <c r="T4488" s="229"/>
    </row>
    <row r="4489" spans="20:20" x14ac:dyDescent="0.3">
      <c r="T4489" s="229"/>
    </row>
    <row r="4490" spans="20:20" x14ac:dyDescent="0.3">
      <c r="T4490" s="229"/>
    </row>
    <row r="4491" spans="20:20" x14ac:dyDescent="0.3">
      <c r="T4491" s="229"/>
    </row>
    <row r="4492" spans="20:20" x14ac:dyDescent="0.3">
      <c r="T4492" s="229"/>
    </row>
    <row r="4493" spans="20:20" x14ac:dyDescent="0.3">
      <c r="T4493" s="229"/>
    </row>
    <row r="4494" spans="20:20" x14ac:dyDescent="0.3">
      <c r="T4494" s="229"/>
    </row>
    <row r="4495" spans="20:20" x14ac:dyDescent="0.3">
      <c r="T4495" s="229"/>
    </row>
    <row r="4496" spans="20:20" x14ac:dyDescent="0.3">
      <c r="T4496" s="229"/>
    </row>
    <row r="4497" spans="20:20" x14ac:dyDescent="0.3">
      <c r="T4497" s="229"/>
    </row>
    <row r="4498" spans="20:20" x14ac:dyDescent="0.3">
      <c r="T4498" s="229"/>
    </row>
    <row r="4499" spans="20:20" x14ac:dyDescent="0.3">
      <c r="T4499" s="229"/>
    </row>
    <row r="4500" spans="20:20" x14ac:dyDescent="0.3">
      <c r="T4500" s="229"/>
    </row>
    <row r="4502" spans="20:20" x14ac:dyDescent="0.3">
      <c r="T4502" s="229"/>
    </row>
    <row r="4503" spans="20:20" x14ac:dyDescent="0.3">
      <c r="T4503" s="229"/>
    </row>
    <row r="4504" spans="20:20" x14ac:dyDescent="0.3">
      <c r="T4504" s="229"/>
    </row>
    <row r="4508" spans="20:20" x14ac:dyDescent="0.3">
      <c r="T4508" s="229"/>
    </row>
    <row r="4509" spans="20:20" x14ac:dyDescent="0.3">
      <c r="T4509" s="229"/>
    </row>
    <row r="4510" spans="20:20" x14ac:dyDescent="0.3">
      <c r="T4510" s="229"/>
    </row>
    <row r="4511" spans="20:20" x14ac:dyDescent="0.3">
      <c r="T4511" s="229"/>
    </row>
    <row r="4512" spans="20:20" x14ac:dyDescent="0.3">
      <c r="T4512" s="229"/>
    </row>
    <row r="4513" spans="20:20" x14ac:dyDescent="0.3">
      <c r="T4513" s="229"/>
    </row>
    <row r="4514" spans="20:20" x14ac:dyDescent="0.3">
      <c r="T4514" s="229"/>
    </row>
    <row r="4515" spans="20:20" x14ac:dyDescent="0.3">
      <c r="T4515" s="229"/>
    </row>
    <row r="4516" spans="20:20" x14ac:dyDescent="0.3">
      <c r="T4516" s="229"/>
    </row>
    <row r="4517" spans="20:20" x14ac:dyDescent="0.3">
      <c r="T4517" s="229"/>
    </row>
    <row r="4518" spans="20:20" x14ac:dyDescent="0.3">
      <c r="T4518" s="229"/>
    </row>
    <row r="4519" spans="20:20" x14ac:dyDescent="0.3">
      <c r="T4519" s="229"/>
    </row>
    <row r="4520" spans="20:20" x14ac:dyDescent="0.3">
      <c r="T4520" s="229"/>
    </row>
    <row r="4522" spans="20:20" x14ac:dyDescent="0.3">
      <c r="T4522" s="229"/>
    </row>
    <row r="4523" spans="20:20" x14ac:dyDescent="0.3">
      <c r="T4523" s="229"/>
    </row>
    <row r="4524" spans="20:20" x14ac:dyDescent="0.3">
      <c r="T4524" s="229"/>
    </row>
    <row r="4525" spans="20:20" x14ac:dyDescent="0.3">
      <c r="T4525" s="229"/>
    </row>
    <row r="4526" spans="20:20" x14ac:dyDescent="0.3">
      <c r="T4526" s="229"/>
    </row>
    <row r="4527" spans="20:20" x14ac:dyDescent="0.3">
      <c r="T4527" s="229"/>
    </row>
    <row r="4528" spans="20:20" x14ac:dyDescent="0.3">
      <c r="T4528" s="229"/>
    </row>
    <row r="4529" spans="20:20" x14ac:dyDescent="0.3">
      <c r="T4529" s="229"/>
    </row>
    <row r="4531" spans="20:20" x14ac:dyDescent="0.3">
      <c r="T4531" s="229"/>
    </row>
    <row r="4532" spans="20:20" x14ac:dyDescent="0.3">
      <c r="T4532" s="229"/>
    </row>
    <row r="4533" spans="20:20" x14ac:dyDescent="0.3">
      <c r="T4533" s="229"/>
    </row>
    <row r="4534" spans="20:20" x14ac:dyDescent="0.3">
      <c r="T4534" s="229"/>
    </row>
    <row r="4535" spans="20:20" x14ac:dyDescent="0.3">
      <c r="T4535" s="229"/>
    </row>
    <row r="4536" spans="20:20" x14ac:dyDescent="0.3">
      <c r="T4536" s="229"/>
    </row>
    <row r="4538" spans="20:20" x14ac:dyDescent="0.3">
      <c r="T4538" s="229"/>
    </row>
    <row r="4539" spans="20:20" x14ac:dyDescent="0.3">
      <c r="T4539" s="229"/>
    </row>
    <row r="4540" spans="20:20" x14ac:dyDescent="0.3">
      <c r="T4540" s="229"/>
    </row>
    <row r="4541" spans="20:20" x14ac:dyDescent="0.3">
      <c r="T4541" s="229"/>
    </row>
    <row r="4542" spans="20:20" x14ac:dyDescent="0.3">
      <c r="T4542" s="229"/>
    </row>
    <row r="4543" spans="20:20" x14ac:dyDescent="0.3">
      <c r="T4543" s="229"/>
    </row>
    <row r="4544" spans="20:20" x14ac:dyDescent="0.3">
      <c r="T4544" s="229"/>
    </row>
    <row r="4545" spans="20:20" x14ac:dyDescent="0.3">
      <c r="T4545" s="229"/>
    </row>
    <row r="4546" spans="20:20" x14ac:dyDescent="0.3">
      <c r="T4546" s="229"/>
    </row>
    <row r="4547" spans="20:20" x14ac:dyDescent="0.3">
      <c r="T4547" s="229"/>
    </row>
    <row r="4548" spans="20:20" x14ac:dyDescent="0.3">
      <c r="T4548" s="229"/>
    </row>
    <row r="4549" spans="20:20" x14ac:dyDescent="0.3">
      <c r="T4549" s="229"/>
    </row>
    <row r="4550" spans="20:20" x14ac:dyDescent="0.3">
      <c r="T4550" s="229"/>
    </row>
    <row r="4551" spans="20:20" x14ac:dyDescent="0.3">
      <c r="T4551" s="229"/>
    </row>
    <row r="4552" spans="20:20" x14ac:dyDescent="0.3">
      <c r="T4552" s="229"/>
    </row>
    <row r="4553" spans="20:20" x14ac:dyDescent="0.3">
      <c r="T4553" s="229"/>
    </row>
    <row r="4555" spans="20:20" x14ac:dyDescent="0.3">
      <c r="T4555" s="229"/>
    </row>
    <row r="4556" spans="20:20" x14ac:dyDescent="0.3">
      <c r="T4556" s="229"/>
    </row>
    <row r="4557" spans="20:20" x14ac:dyDescent="0.3">
      <c r="T4557" s="229"/>
    </row>
    <row r="4558" spans="20:20" x14ac:dyDescent="0.3">
      <c r="T4558" s="229"/>
    </row>
    <row r="4559" spans="20:20" x14ac:dyDescent="0.3">
      <c r="T4559" s="229"/>
    </row>
    <row r="4560" spans="20:20" x14ac:dyDescent="0.3">
      <c r="T4560" s="229"/>
    </row>
    <row r="4561" spans="20:20" x14ac:dyDescent="0.3">
      <c r="T4561" s="229"/>
    </row>
    <row r="4562" spans="20:20" x14ac:dyDescent="0.3">
      <c r="T4562" s="229"/>
    </row>
    <row r="4563" spans="20:20" x14ac:dyDescent="0.3">
      <c r="T4563" s="229"/>
    </row>
    <row r="4564" spans="20:20" x14ac:dyDescent="0.3">
      <c r="T4564" s="229"/>
    </row>
    <row r="4565" spans="20:20" x14ac:dyDescent="0.3">
      <c r="T4565" s="229"/>
    </row>
    <row r="4566" spans="20:20" x14ac:dyDescent="0.3">
      <c r="T4566" s="229"/>
    </row>
    <row r="4567" spans="20:20" x14ac:dyDescent="0.3">
      <c r="T4567" s="229"/>
    </row>
    <row r="4568" spans="20:20" x14ac:dyDescent="0.3">
      <c r="T4568" s="229"/>
    </row>
    <row r="4569" spans="20:20" x14ac:dyDescent="0.3">
      <c r="T4569" s="229"/>
    </row>
    <row r="4570" spans="20:20" x14ac:dyDescent="0.3">
      <c r="T4570" s="229"/>
    </row>
    <row r="4571" spans="20:20" x14ac:dyDescent="0.3">
      <c r="T4571" s="229"/>
    </row>
    <row r="4572" spans="20:20" x14ac:dyDescent="0.3">
      <c r="T4572" s="229"/>
    </row>
    <row r="4573" spans="20:20" x14ac:dyDescent="0.3">
      <c r="T4573" s="229"/>
    </row>
    <row r="4574" spans="20:20" x14ac:dyDescent="0.3">
      <c r="T4574" s="229"/>
    </row>
    <row r="4575" spans="20:20" x14ac:dyDescent="0.3">
      <c r="T4575" s="229"/>
    </row>
    <row r="4576" spans="20:20" x14ac:dyDescent="0.3">
      <c r="T4576" s="229"/>
    </row>
    <row r="4578" spans="20:20" x14ac:dyDescent="0.3">
      <c r="T4578" s="229"/>
    </row>
    <row r="4579" spans="20:20" x14ac:dyDescent="0.3">
      <c r="T4579" s="229"/>
    </row>
    <row r="4580" spans="20:20" x14ac:dyDescent="0.3">
      <c r="T4580" s="229"/>
    </row>
    <row r="4581" spans="20:20" x14ac:dyDescent="0.3">
      <c r="T4581" s="229"/>
    </row>
    <row r="4582" spans="20:20" x14ac:dyDescent="0.3">
      <c r="T4582" s="229"/>
    </row>
    <row r="4584" spans="20:20" x14ac:dyDescent="0.3">
      <c r="T4584" s="229"/>
    </row>
    <row r="4585" spans="20:20" x14ac:dyDescent="0.3">
      <c r="T4585" s="229"/>
    </row>
    <row r="4586" spans="20:20" x14ac:dyDescent="0.3">
      <c r="T4586" s="229"/>
    </row>
    <row r="4587" spans="20:20" x14ac:dyDescent="0.3">
      <c r="T4587" s="229"/>
    </row>
    <row r="4588" spans="20:20" x14ac:dyDescent="0.3">
      <c r="T4588" s="229"/>
    </row>
    <row r="4589" spans="20:20" x14ac:dyDescent="0.3">
      <c r="T4589" s="229"/>
    </row>
    <row r="4591" spans="20:20" x14ac:dyDescent="0.3">
      <c r="T4591" s="229"/>
    </row>
    <row r="4592" spans="20:20" x14ac:dyDescent="0.3">
      <c r="T4592" s="229"/>
    </row>
    <row r="4593" spans="20:20" x14ac:dyDescent="0.3">
      <c r="T4593" s="229"/>
    </row>
    <row r="4594" spans="20:20" x14ac:dyDescent="0.3">
      <c r="T4594" s="229"/>
    </row>
    <row r="4595" spans="20:20" x14ac:dyDescent="0.3">
      <c r="T4595" s="229"/>
    </row>
    <row r="4597" spans="20:20" x14ac:dyDescent="0.3">
      <c r="T4597" s="229"/>
    </row>
    <row r="4599" spans="20:20" x14ac:dyDescent="0.3">
      <c r="T4599" s="229"/>
    </row>
    <row r="4600" spans="20:20" x14ac:dyDescent="0.3">
      <c r="T4600" s="229"/>
    </row>
    <row r="4601" spans="20:20" x14ac:dyDescent="0.3">
      <c r="T4601" s="229"/>
    </row>
    <row r="4602" spans="20:20" x14ac:dyDescent="0.3">
      <c r="T4602" s="229"/>
    </row>
    <row r="4603" spans="20:20" x14ac:dyDescent="0.3">
      <c r="T4603" s="229"/>
    </row>
    <row r="4604" spans="20:20" x14ac:dyDescent="0.3">
      <c r="T4604" s="229"/>
    </row>
    <row r="4605" spans="20:20" x14ac:dyDescent="0.3">
      <c r="T4605" s="229"/>
    </row>
    <row r="4606" spans="20:20" x14ac:dyDescent="0.3">
      <c r="T4606" s="229"/>
    </row>
    <row r="4607" spans="20:20" x14ac:dyDescent="0.3">
      <c r="T4607" s="229"/>
    </row>
    <row r="4608" spans="20:20" x14ac:dyDescent="0.3">
      <c r="T4608" s="229"/>
    </row>
    <row r="4609" spans="20:20" x14ac:dyDescent="0.3">
      <c r="T4609" s="229"/>
    </row>
    <row r="4610" spans="20:20" x14ac:dyDescent="0.3">
      <c r="T4610" s="229"/>
    </row>
    <row r="4611" spans="20:20" x14ac:dyDescent="0.3">
      <c r="T4611" s="229"/>
    </row>
    <row r="4612" spans="20:20" x14ac:dyDescent="0.3">
      <c r="T4612" s="229"/>
    </row>
    <row r="4613" spans="20:20" x14ac:dyDescent="0.3">
      <c r="T4613" s="229"/>
    </row>
    <row r="4614" spans="20:20" x14ac:dyDescent="0.3">
      <c r="T4614" s="229"/>
    </row>
    <row r="4615" spans="20:20" x14ac:dyDescent="0.3">
      <c r="T4615" s="229"/>
    </row>
    <row r="4616" spans="20:20" x14ac:dyDescent="0.3">
      <c r="T4616" s="229"/>
    </row>
    <row r="4617" spans="20:20" x14ac:dyDescent="0.3">
      <c r="T4617" s="229"/>
    </row>
    <row r="4618" spans="20:20" x14ac:dyDescent="0.3">
      <c r="T4618" s="229"/>
    </row>
    <row r="4619" spans="20:20" x14ac:dyDescent="0.3">
      <c r="T4619" s="229"/>
    </row>
    <row r="4620" spans="20:20" x14ac:dyDescent="0.3">
      <c r="T4620" s="229"/>
    </row>
    <row r="4621" spans="20:20" x14ac:dyDescent="0.3">
      <c r="T4621" s="229"/>
    </row>
    <row r="4622" spans="20:20" x14ac:dyDescent="0.3">
      <c r="T4622" s="229"/>
    </row>
    <row r="4623" spans="20:20" x14ac:dyDescent="0.3">
      <c r="T4623" s="229"/>
    </row>
    <row r="4624" spans="20:20" x14ac:dyDescent="0.3">
      <c r="T4624" s="229"/>
    </row>
    <row r="4625" spans="20:20" x14ac:dyDescent="0.3">
      <c r="T4625" s="229"/>
    </row>
    <row r="4626" spans="20:20" x14ac:dyDescent="0.3">
      <c r="T4626" s="229"/>
    </row>
    <row r="4627" spans="20:20" x14ac:dyDescent="0.3">
      <c r="T4627" s="229"/>
    </row>
    <row r="4628" spans="20:20" x14ac:dyDescent="0.3">
      <c r="T4628" s="229"/>
    </row>
    <row r="4629" spans="20:20" x14ac:dyDescent="0.3">
      <c r="T4629" s="229"/>
    </row>
    <row r="4630" spans="20:20" x14ac:dyDescent="0.3">
      <c r="T4630" s="229"/>
    </row>
    <row r="4631" spans="20:20" x14ac:dyDescent="0.3">
      <c r="T4631" s="229"/>
    </row>
    <row r="4632" spans="20:20" x14ac:dyDescent="0.3">
      <c r="T4632" s="229"/>
    </row>
    <row r="4633" spans="20:20" x14ac:dyDescent="0.3">
      <c r="T4633" s="229"/>
    </row>
    <row r="4634" spans="20:20" x14ac:dyDescent="0.3">
      <c r="T4634" s="229"/>
    </row>
    <row r="4635" spans="20:20" x14ac:dyDescent="0.3">
      <c r="T4635" s="229"/>
    </row>
    <row r="4638" spans="20:20" x14ac:dyDescent="0.3">
      <c r="T4638" s="229"/>
    </row>
    <row r="4639" spans="20:20" x14ac:dyDescent="0.3">
      <c r="T4639" s="229"/>
    </row>
    <row r="4641" spans="20:20" x14ac:dyDescent="0.3">
      <c r="T4641" s="229"/>
    </row>
    <row r="4642" spans="20:20" x14ac:dyDescent="0.3">
      <c r="T4642" s="229"/>
    </row>
    <row r="4643" spans="20:20" x14ac:dyDescent="0.3">
      <c r="T4643" s="229"/>
    </row>
    <row r="4644" spans="20:20" x14ac:dyDescent="0.3">
      <c r="T4644" s="229"/>
    </row>
    <row r="4645" spans="20:20" x14ac:dyDescent="0.3">
      <c r="T4645" s="229"/>
    </row>
    <row r="4646" spans="20:20" x14ac:dyDescent="0.3">
      <c r="T4646" s="229"/>
    </row>
    <row r="4647" spans="20:20" x14ac:dyDescent="0.3">
      <c r="T4647" s="229"/>
    </row>
    <row r="4648" spans="20:20" x14ac:dyDescent="0.3">
      <c r="T4648" s="229"/>
    </row>
    <row r="4649" spans="20:20" x14ac:dyDescent="0.3">
      <c r="T4649" s="229"/>
    </row>
    <row r="4650" spans="20:20" x14ac:dyDescent="0.3">
      <c r="T4650" s="229"/>
    </row>
    <row r="4651" spans="20:20" x14ac:dyDescent="0.3">
      <c r="T4651" s="229"/>
    </row>
    <row r="4653" spans="20:20" x14ac:dyDescent="0.3">
      <c r="T4653" s="229"/>
    </row>
    <row r="4654" spans="20:20" x14ac:dyDescent="0.3">
      <c r="T4654" s="229"/>
    </row>
    <row r="4656" spans="20:20" x14ac:dyDescent="0.3">
      <c r="T4656" s="229"/>
    </row>
    <row r="4657" spans="20:20" x14ac:dyDescent="0.3">
      <c r="T4657" s="229"/>
    </row>
    <row r="4659" spans="20:20" x14ac:dyDescent="0.3">
      <c r="T4659" s="229"/>
    </row>
    <row r="4660" spans="20:20" x14ac:dyDescent="0.3">
      <c r="T4660" s="229"/>
    </row>
    <row r="4661" spans="20:20" x14ac:dyDescent="0.3">
      <c r="T4661" s="229"/>
    </row>
    <row r="4662" spans="20:20" x14ac:dyDescent="0.3">
      <c r="T4662" s="229"/>
    </row>
    <row r="4663" spans="20:20" x14ac:dyDescent="0.3">
      <c r="T4663" s="229"/>
    </row>
    <row r="4664" spans="20:20" x14ac:dyDescent="0.3">
      <c r="T4664" s="229"/>
    </row>
    <row r="4665" spans="20:20" x14ac:dyDescent="0.3">
      <c r="T4665" s="229"/>
    </row>
    <row r="4666" spans="20:20" x14ac:dyDescent="0.3">
      <c r="T4666" s="229"/>
    </row>
    <row r="4667" spans="20:20" x14ac:dyDescent="0.3">
      <c r="T4667" s="229"/>
    </row>
    <row r="4668" spans="20:20" x14ac:dyDescent="0.3">
      <c r="T4668" s="229"/>
    </row>
    <row r="4669" spans="20:20" x14ac:dyDescent="0.3">
      <c r="T4669" s="229"/>
    </row>
    <row r="4670" spans="20:20" x14ac:dyDescent="0.3">
      <c r="T4670" s="229"/>
    </row>
    <row r="4671" spans="20:20" x14ac:dyDescent="0.3">
      <c r="T4671" s="229"/>
    </row>
    <row r="4672" spans="20:20" x14ac:dyDescent="0.3">
      <c r="T4672" s="229"/>
    </row>
    <row r="4675" spans="20:20" x14ac:dyDescent="0.3">
      <c r="T4675" s="229"/>
    </row>
    <row r="4676" spans="20:20" x14ac:dyDescent="0.3">
      <c r="T4676" s="229"/>
    </row>
    <row r="4677" spans="20:20" x14ac:dyDescent="0.3">
      <c r="T4677" s="229"/>
    </row>
    <row r="4678" spans="20:20" x14ac:dyDescent="0.3">
      <c r="T4678" s="229"/>
    </row>
    <row r="4679" spans="20:20" x14ac:dyDescent="0.3">
      <c r="T4679" s="229"/>
    </row>
    <row r="4680" spans="20:20" x14ac:dyDescent="0.3">
      <c r="T4680" s="229"/>
    </row>
    <row r="4681" spans="20:20" x14ac:dyDescent="0.3">
      <c r="T4681" s="229"/>
    </row>
    <row r="4682" spans="20:20" x14ac:dyDescent="0.3">
      <c r="T4682" s="229"/>
    </row>
    <row r="4683" spans="20:20" x14ac:dyDescent="0.3">
      <c r="T4683" s="229"/>
    </row>
    <row r="4684" spans="20:20" x14ac:dyDescent="0.3">
      <c r="T4684" s="229"/>
    </row>
    <row r="4685" spans="20:20" x14ac:dyDescent="0.3">
      <c r="T4685" s="229"/>
    </row>
    <row r="4686" spans="20:20" x14ac:dyDescent="0.3">
      <c r="T4686" s="229"/>
    </row>
    <row r="4687" spans="20:20" x14ac:dyDescent="0.3">
      <c r="T4687" s="229"/>
    </row>
    <row r="4688" spans="20:20" x14ac:dyDescent="0.3">
      <c r="T4688" s="229"/>
    </row>
    <row r="4689" spans="20:20" x14ac:dyDescent="0.3">
      <c r="T4689" s="229"/>
    </row>
    <row r="4692" spans="20:20" x14ac:dyDescent="0.3">
      <c r="T4692" s="229"/>
    </row>
    <row r="4693" spans="20:20" x14ac:dyDescent="0.3">
      <c r="T4693" s="229"/>
    </row>
    <row r="4694" spans="20:20" x14ac:dyDescent="0.3">
      <c r="T4694" s="229"/>
    </row>
    <row r="4695" spans="20:20" x14ac:dyDescent="0.3">
      <c r="T4695" s="229"/>
    </row>
    <row r="4696" spans="20:20" x14ac:dyDescent="0.3">
      <c r="T4696" s="229"/>
    </row>
    <row r="4697" spans="20:20" x14ac:dyDescent="0.3">
      <c r="T4697" s="229"/>
    </row>
    <row r="4698" spans="20:20" x14ac:dyDescent="0.3">
      <c r="T4698" s="229"/>
    </row>
    <row r="4699" spans="20:20" x14ac:dyDescent="0.3">
      <c r="T4699" s="229"/>
    </row>
    <row r="4700" spans="20:20" x14ac:dyDescent="0.3">
      <c r="T4700" s="229"/>
    </row>
    <row r="4701" spans="20:20" x14ac:dyDescent="0.3">
      <c r="T4701" s="229"/>
    </row>
    <row r="4702" spans="20:20" x14ac:dyDescent="0.3">
      <c r="T4702" s="229"/>
    </row>
    <row r="4704" spans="20:20" x14ac:dyDescent="0.3">
      <c r="T4704" s="229"/>
    </row>
    <row r="4705" spans="20:20" x14ac:dyDescent="0.3">
      <c r="T4705" s="229"/>
    </row>
    <row r="4706" spans="20:20" x14ac:dyDescent="0.3">
      <c r="T4706" s="229"/>
    </row>
    <row r="4708" spans="20:20" x14ac:dyDescent="0.3">
      <c r="T4708" s="229"/>
    </row>
    <row r="4709" spans="20:20" x14ac:dyDescent="0.3">
      <c r="T4709" s="229"/>
    </row>
    <row r="4710" spans="20:20" x14ac:dyDescent="0.3">
      <c r="T4710" s="229"/>
    </row>
    <row r="4713" spans="20:20" x14ac:dyDescent="0.3">
      <c r="T4713" s="229"/>
    </row>
    <row r="4714" spans="20:20" x14ac:dyDescent="0.3">
      <c r="T4714" s="229"/>
    </row>
    <row r="4716" spans="20:20" x14ac:dyDescent="0.3">
      <c r="T4716" s="229"/>
    </row>
    <row r="4717" spans="20:20" x14ac:dyDescent="0.3">
      <c r="T4717" s="229"/>
    </row>
    <row r="4718" spans="20:20" x14ac:dyDescent="0.3">
      <c r="T4718" s="229"/>
    </row>
    <row r="4720" spans="20:20" x14ac:dyDescent="0.3">
      <c r="T4720" s="229"/>
    </row>
    <row r="4726" spans="20:20" x14ac:dyDescent="0.3">
      <c r="T4726" s="229"/>
    </row>
    <row r="4727" spans="20:20" x14ac:dyDescent="0.3">
      <c r="T4727" s="229"/>
    </row>
    <row r="4728" spans="20:20" x14ac:dyDescent="0.3">
      <c r="T4728" s="229"/>
    </row>
    <row r="4730" spans="20:20" x14ac:dyDescent="0.3">
      <c r="T4730" s="229"/>
    </row>
    <row r="4731" spans="20:20" x14ac:dyDescent="0.3">
      <c r="T4731" s="229"/>
    </row>
    <row r="4732" spans="20:20" x14ac:dyDescent="0.3">
      <c r="T4732" s="229"/>
    </row>
    <row r="4735" spans="20:20" x14ac:dyDescent="0.3">
      <c r="T4735" s="229"/>
    </row>
    <row r="4736" spans="20:20" x14ac:dyDescent="0.3">
      <c r="T4736" s="229"/>
    </row>
    <row r="4737" spans="20:20" x14ac:dyDescent="0.3">
      <c r="T4737" s="229"/>
    </row>
    <row r="4738" spans="20:20" x14ac:dyDescent="0.3">
      <c r="T4738" s="229"/>
    </row>
    <row r="4739" spans="20:20" x14ac:dyDescent="0.3">
      <c r="T4739" s="229"/>
    </row>
    <row r="4740" spans="20:20" x14ac:dyDescent="0.3">
      <c r="T4740" s="229"/>
    </row>
    <row r="4741" spans="20:20" x14ac:dyDescent="0.3">
      <c r="T4741" s="229"/>
    </row>
    <row r="4742" spans="20:20" x14ac:dyDescent="0.3">
      <c r="T4742" s="229"/>
    </row>
    <row r="4744" spans="20:20" x14ac:dyDescent="0.3">
      <c r="T4744" s="229"/>
    </row>
    <row r="4745" spans="20:20" x14ac:dyDescent="0.3">
      <c r="T4745" s="229"/>
    </row>
    <row r="4746" spans="20:20" x14ac:dyDescent="0.3">
      <c r="T4746" s="229"/>
    </row>
    <row r="4747" spans="20:20" x14ac:dyDescent="0.3">
      <c r="T4747" s="229"/>
    </row>
    <row r="4748" spans="20:20" x14ac:dyDescent="0.3">
      <c r="T4748" s="229"/>
    </row>
    <row r="4750" spans="20:20" x14ac:dyDescent="0.3">
      <c r="T4750" s="229"/>
    </row>
    <row r="4751" spans="20:20" x14ac:dyDescent="0.3">
      <c r="T4751" s="229"/>
    </row>
    <row r="4752" spans="20:20" x14ac:dyDescent="0.3">
      <c r="T4752" s="229"/>
    </row>
    <row r="4753" spans="20:20" x14ac:dyDescent="0.3">
      <c r="T4753" s="229"/>
    </row>
    <row r="4754" spans="20:20" x14ac:dyDescent="0.3">
      <c r="T4754" s="229"/>
    </row>
    <row r="4755" spans="20:20" x14ac:dyDescent="0.3">
      <c r="T4755" s="229"/>
    </row>
    <row r="4760" spans="20:20" x14ac:dyDescent="0.3">
      <c r="T4760" s="229"/>
    </row>
    <row r="4762" spans="20:20" x14ac:dyDescent="0.3">
      <c r="T4762" s="229"/>
    </row>
    <row r="4763" spans="20:20" x14ac:dyDescent="0.3">
      <c r="T4763" s="229"/>
    </row>
    <row r="4764" spans="20:20" x14ac:dyDescent="0.3">
      <c r="T4764" s="229"/>
    </row>
    <row r="4766" spans="20:20" x14ac:dyDescent="0.3">
      <c r="T4766" s="229"/>
    </row>
    <row r="4767" spans="20:20" x14ac:dyDescent="0.3">
      <c r="T4767" s="229"/>
    </row>
    <row r="4768" spans="20:20" x14ac:dyDescent="0.3">
      <c r="T4768" s="229"/>
    </row>
    <row r="4788" spans="20:20" x14ac:dyDescent="0.3">
      <c r="T4788" s="229"/>
    </row>
    <row r="4793" spans="20:20" x14ac:dyDescent="0.3">
      <c r="T4793" s="229"/>
    </row>
    <row r="4997" ht="19.2" customHeight="1" x14ac:dyDescent="0.3"/>
    <row r="5210" spans="20:20" x14ac:dyDescent="0.3">
      <c r="T5210" s="229"/>
    </row>
    <row r="5211" spans="20:20" x14ac:dyDescent="0.3">
      <c r="T5211" s="229"/>
    </row>
    <row r="5212" spans="20:20" x14ac:dyDescent="0.3">
      <c r="T5212" s="229"/>
    </row>
  </sheetData>
  <sheetProtection selectLockedCells="1" selectUnlockedCells="1"/>
  <conditionalFormatting sqref="A1595:A1809">
    <cfRule type="duplicateValues" dxfId="30" priority="14"/>
  </conditionalFormatting>
  <conditionalFormatting sqref="A1810:A3035">
    <cfRule type="duplicateValues" dxfId="29" priority="13"/>
  </conditionalFormatting>
  <conditionalFormatting sqref="A3036:A4059">
    <cfRule type="duplicateValues" dxfId="28" priority="12"/>
  </conditionalFormatting>
  <conditionalFormatting sqref="A4060:A4607">
    <cfRule type="duplicateValues" dxfId="27" priority="11"/>
  </conditionalFormatting>
  <conditionalFormatting sqref="A5210:A5212">
    <cfRule type="duplicateValues" dxfId="26" priority="10"/>
  </conditionalFormatting>
  <conditionalFormatting sqref="A1:A934 A936 A938:A1048576">
    <cfRule type="duplicateValues" dxfId="25" priority="9"/>
  </conditionalFormatting>
  <conditionalFormatting sqref="Y1:Y934 Y936 Y938:Y1048576">
    <cfRule type="duplicateValues" dxfId="24" priority="7"/>
  </conditionalFormatting>
  <conditionalFormatting sqref="A2:A934 A936 A938:A1594">
    <cfRule type="duplicateValues" dxfId="23" priority="66"/>
  </conditionalFormatting>
  <conditionalFormatting sqref="A935">
    <cfRule type="duplicateValues" dxfId="22" priority="6"/>
  </conditionalFormatting>
  <conditionalFormatting sqref="A935">
    <cfRule type="duplicateValues" dxfId="21" priority="5"/>
  </conditionalFormatting>
  <conditionalFormatting sqref="Y935">
    <cfRule type="duplicateValues" dxfId="20" priority="4"/>
  </conditionalFormatting>
  <conditionalFormatting sqref="A937">
    <cfRule type="duplicateValues" dxfId="19" priority="3"/>
  </conditionalFormatting>
  <conditionalFormatting sqref="A937">
    <cfRule type="duplicateValues" dxfId="18" priority="2"/>
  </conditionalFormatting>
  <conditionalFormatting sqref="Y937">
    <cfRule type="duplicateValues" dxfId="17" priority="1"/>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8" id="{EAF82E23-AFC6-4A06-BD54-0C6CD332F072}">
            <xm:f>'اختيار المقررات'!$E$2="مستنفذ"</xm:f>
            <x14:dxf>
              <font>
                <color theme="0"/>
              </font>
              <fill>
                <patternFill patternType="none">
                  <bgColor auto="1"/>
                </patternFill>
              </fill>
              <border>
                <left/>
                <right/>
                <top/>
                <bottom/>
                <vertical/>
                <horizontal/>
              </border>
            </x14:dxf>
          </x14:cfRule>
          <xm:sqref>Y2:AB2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R948"/>
  <sheetViews>
    <sheetView rightToLeft="1" workbookViewId="0">
      <pane xSplit="2" ySplit="1" topLeftCell="AB578" activePane="bottomRight" state="frozen"/>
      <selection pane="topRight" activeCell="C1" sqref="C1"/>
      <selection pane="bottomLeft" activeCell="A2" sqref="A2"/>
      <selection pane="bottomRight" sqref="A1:XFD1048576"/>
    </sheetView>
  </sheetViews>
  <sheetFormatPr defaultColWidth="9" defaultRowHeight="14.4" x14ac:dyDescent="0.3"/>
  <cols>
    <col min="1" max="1" width="9" style="231"/>
    <col min="2" max="2" width="9" style="231" customWidth="1"/>
    <col min="3" max="42" width="9" style="231"/>
    <col min="43" max="43" width="8.88671875" style="231" bestFit="1" customWidth="1"/>
    <col min="44" max="16384" width="9" style="231"/>
  </cols>
  <sheetData>
    <row r="1" spans="1:43" x14ac:dyDescent="0.3">
      <c r="C1" s="231">
        <v>100</v>
      </c>
      <c r="D1" s="231">
        <v>110</v>
      </c>
      <c r="E1" s="231">
        <v>120</v>
      </c>
      <c r="F1" s="231">
        <v>130</v>
      </c>
      <c r="G1" s="231">
        <v>140</v>
      </c>
      <c r="H1" s="231">
        <v>150</v>
      </c>
      <c r="I1" s="231">
        <v>160</v>
      </c>
      <c r="J1" s="231">
        <v>170</v>
      </c>
      <c r="K1" s="231">
        <v>180</v>
      </c>
      <c r="L1" s="231">
        <v>190</v>
      </c>
      <c r="M1" s="231">
        <v>200</v>
      </c>
      <c r="N1" s="231">
        <v>210</v>
      </c>
      <c r="O1" s="231">
        <v>220</v>
      </c>
      <c r="P1" s="231">
        <v>230</v>
      </c>
      <c r="Q1" s="231">
        <v>240</v>
      </c>
      <c r="R1" s="231">
        <v>250</v>
      </c>
      <c r="S1" s="231">
        <v>260</v>
      </c>
      <c r="T1" s="231">
        <v>270</v>
      </c>
      <c r="U1" s="231">
        <v>280</v>
      </c>
      <c r="V1" s="231">
        <v>290</v>
      </c>
      <c r="W1" s="231">
        <v>300</v>
      </c>
      <c r="X1" s="231">
        <v>310</v>
      </c>
      <c r="Y1" s="231">
        <v>320</v>
      </c>
      <c r="Z1" s="231">
        <v>330</v>
      </c>
      <c r="AA1" s="231">
        <v>340</v>
      </c>
      <c r="AB1" s="231">
        <v>350</v>
      </c>
      <c r="AC1" s="231">
        <v>360</v>
      </c>
      <c r="AD1" s="231">
        <v>370</v>
      </c>
      <c r="AE1" s="231">
        <v>380</v>
      </c>
      <c r="AF1" s="231">
        <v>390</v>
      </c>
      <c r="AG1" s="231">
        <v>400</v>
      </c>
      <c r="AH1" s="231">
        <v>410</v>
      </c>
      <c r="AI1" s="231">
        <v>420</v>
      </c>
      <c r="AJ1" s="231">
        <v>430</v>
      </c>
      <c r="AK1" s="231">
        <v>440</v>
      </c>
      <c r="AL1" s="231">
        <v>450</v>
      </c>
      <c r="AM1" s="231">
        <v>460</v>
      </c>
      <c r="AN1" s="231">
        <v>470</v>
      </c>
      <c r="AO1" s="231">
        <v>480</v>
      </c>
      <c r="AP1" s="231">
        <v>490</v>
      </c>
    </row>
    <row r="2" spans="1:43" x14ac:dyDescent="0.3">
      <c r="A2" s="231">
        <v>202303</v>
      </c>
      <c r="B2" s="231" t="s">
        <v>1772</v>
      </c>
      <c r="C2" s="231" t="s">
        <v>222</v>
      </c>
      <c r="D2" s="231" t="s">
        <v>223</v>
      </c>
      <c r="E2" s="231" t="s">
        <v>223</v>
      </c>
      <c r="F2" s="231" t="s">
        <v>223</v>
      </c>
      <c r="G2" s="231" t="s">
        <v>223</v>
      </c>
      <c r="H2" s="231" t="s">
        <v>223</v>
      </c>
      <c r="I2" s="231" t="s">
        <v>223</v>
      </c>
      <c r="J2" s="231" t="s">
        <v>223</v>
      </c>
      <c r="K2" s="231" t="s">
        <v>223</v>
      </c>
      <c r="L2" s="231" t="s">
        <v>223</v>
      </c>
      <c r="M2" s="231" t="s">
        <v>223</v>
      </c>
      <c r="N2" s="231" t="s">
        <v>223</v>
      </c>
      <c r="O2" s="231" t="s">
        <v>223</v>
      </c>
      <c r="P2" s="231" t="s">
        <v>224</v>
      </c>
      <c r="Q2" s="231" t="s">
        <v>222</v>
      </c>
      <c r="R2" s="231" t="s">
        <v>222</v>
      </c>
      <c r="S2" s="231" t="s">
        <v>222</v>
      </c>
      <c r="T2" s="231" t="s">
        <v>222</v>
      </c>
      <c r="U2" s="231" t="s">
        <v>224</v>
      </c>
      <c r="V2" s="231" t="s">
        <v>224</v>
      </c>
      <c r="W2" s="231" t="s">
        <v>222</v>
      </c>
      <c r="X2" s="231" t="s">
        <v>224</v>
      </c>
      <c r="Y2" s="231" t="s">
        <v>222</v>
      </c>
      <c r="Z2" s="231" t="s">
        <v>224</v>
      </c>
      <c r="AA2" s="231" t="s">
        <v>222</v>
      </c>
      <c r="AB2" s="231" t="s">
        <v>224</v>
      </c>
      <c r="AC2" s="231" t="s">
        <v>224</v>
      </c>
      <c r="AD2" s="231" t="s">
        <v>224</v>
      </c>
      <c r="AE2" s="231" t="s">
        <v>222</v>
      </c>
      <c r="AF2" s="231" t="s">
        <v>222</v>
      </c>
      <c r="AG2" s="231" t="s">
        <v>224</v>
      </c>
      <c r="AH2" s="231" t="s">
        <v>222</v>
      </c>
      <c r="AI2" s="231" t="s">
        <v>222</v>
      </c>
      <c r="AJ2" s="231" t="s">
        <v>224</v>
      </c>
      <c r="AK2" s="231" t="s">
        <v>222</v>
      </c>
      <c r="AL2" s="231" t="s">
        <v>222</v>
      </c>
      <c r="AM2" s="231" t="s">
        <v>222</v>
      </c>
      <c r="AN2" s="231" t="s">
        <v>222</v>
      </c>
      <c r="AO2" s="231" t="s">
        <v>222</v>
      </c>
      <c r="AP2" s="231" t="s">
        <v>222</v>
      </c>
      <c r="AQ2" s="231" t="e">
        <f>VLOOKUP(A2,ورقة2!$A$4752:$A$4808,1,0)</f>
        <v>#N/A</v>
      </c>
    </row>
    <row r="3" spans="1:43" x14ac:dyDescent="0.3">
      <c r="A3" s="231">
        <v>208137</v>
      </c>
      <c r="B3" s="231" t="s">
        <v>67</v>
      </c>
      <c r="C3" s="231" t="s">
        <v>224</v>
      </c>
      <c r="D3" s="231" t="s">
        <v>222</v>
      </c>
      <c r="E3" s="231" t="s">
        <v>222</v>
      </c>
      <c r="F3" s="231" t="s">
        <v>224</v>
      </c>
      <c r="G3" s="231" t="s">
        <v>224</v>
      </c>
      <c r="H3" s="231" t="s">
        <v>222</v>
      </c>
      <c r="I3" s="231" t="s">
        <v>222</v>
      </c>
      <c r="J3" s="231" t="s">
        <v>224</v>
      </c>
      <c r="K3" s="231" t="s">
        <v>222</v>
      </c>
      <c r="L3" s="231" t="s">
        <v>222</v>
      </c>
      <c r="M3" s="231" t="s">
        <v>222</v>
      </c>
      <c r="N3" s="231" t="s">
        <v>224</v>
      </c>
      <c r="O3" s="231" t="s">
        <v>224</v>
      </c>
      <c r="P3" s="231" t="s">
        <v>222</v>
      </c>
      <c r="Q3" s="231" t="s">
        <v>224</v>
      </c>
      <c r="R3" s="231" t="s">
        <v>224</v>
      </c>
      <c r="S3" s="231" t="s">
        <v>222</v>
      </c>
      <c r="T3" s="231" t="s">
        <v>224</v>
      </c>
      <c r="U3" s="231" t="s">
        <v>224</v>
      </c>
      <c r="V3" s="231" t="s">
        <v>224</v>
      </c>
      <c r="W3" s="231" t="s">
        <v>224</v>
      </c>
      <c r="X3" s="231" t="s">
        <v>222</v>
      </c>
      <c r="Y3" s="231" t="s">
        <v>224</v>
      </c>
      <c r="Z3" s="231" t="s">
        <v>224</v>
      </c>
      <c r="AA3" s="231" t="s">
        <v>224</v>
      </c>
      <c r="AB3" s="231" t="s">
        <v>224</v>
      </c>
      <c r="AC3" s="231" t="s">
        <v>222</v>
      </c>
      <c r="AD3" s="231" t="s">
        <v>224</v>
      </c>
      <c r="AE3" s="231" t="s">
        <v>224</v>
      </c>
      <c r="AF3" s="231" t="s">
        <v>224</v>
      </c>
      <c r="AG3" s="231" t="s">
        <v>223</v>
      </c>
      <c r="AH3" s="231" t="s">
        <v>223</v>
      </c>
      <c r="AI3" s="231" t="s">
        <v>223</v>
      </c>
      <c r="AJ3" s="231" t="s">
        <v>223</v>
      </c>
      <c r="AK3" s="231" t="s">
        <v>223</v>
      </c>
      <c r="AQ3" s="231">
        <v>35</v>
      </c>
    </row>
    <row r="4" spans="1:43" x14ac:dyDescent="0.3">
      <c r="A4" s="231">
        <v>205099</v>
      </c>
      <c r="B4" s="231" t="s">
        <v>67</v>
      </c>
      <c r="C4" s="231" t="s">
        <v>222</v>
      </c>
      <c r="D4" s="231" t="s">
        <v>224</v>
      </c>
      <c r="E4" s="231" t="s">
        <v>222</v>
      </c>
      <c r="F4" s="231" t="s">
        <v>222</v>
      </c>
      <c r="G4" s="231" t="s">
        <v>222</v>
      </c>
      <c r="H4" s="231" t="s">
        <v>222</v>
      </c>
      <c r="I4" s="231" t="s">
        <v>222</v>
      </c>
      <c r="J4" s="231" t="s">
        <v>222</v>
      </c>
      <c r="K4" s="231" t="s">
        <v>222</v>
      </c>
      <c r="L4" s="231" t="s">
        <v>222</v>
      </c>
      <c r="M4" s="231" t="s">
        <v>222</v>
      </c>
      <c r="N4" s="231" t="s">
        <v>222</v>
      </c>
      <c r="O4" s="231" t="s">
        <v>222</v>
      </c>
      <c r="P4" s="231" t="s">
        <v>222</v>
      </c>
      <c r="Q4" s="231" t="s">
        <v>222</v>
      </c>
      <c r="R4" s="231" t="s">
        <v>222</v>
      </c>
      <c r="S4" s="231" t="s">
        <v>222</v>
      </c>
      <c r="T4" s="231" t="s">
        <v>224</v>
      </c>
      <c r="U4" s="231" t="s">
        <v>224</v>
      </c>
      <c r="V4" s="231" t="s">
        <v>222</v>
      </c>
      <c r="W4" s="231" t="s">
        <v>224</v>
      </c>
      <c r="X4" s="231" t="s">
        <v>222</v>
      </c>
      <c r="Y4" s="231" t="s">
        <v>222</v>
      </c>
      <c r="Z4" s="231" t="s">
        <v>224</v>
      </c>
      <c r="AA4" s="231" t="s">
        <v>222</v>
      </c>
      <c r="AB4" s="231" t="s">
        <v>222</v>
      </c>
      <c r="AC4" s="231" t="s">
        <v>222</v>
      </c>
      <c r="AD4" s="231" t="s">
        <v>222</v>
      </c>
      <c r="AE4" s="231" t="s">
        <v>222</v>
      </c>
      <c r="AF4" s="231" t="s">
        <v>224</v>
      </c>
      <c r="AG4" s="231" t="s">
        <v>223</v>
      </c>
      <c r="AH4" s="231" t="s">
        <v>223</v>
      </c>
      <c r="AI4" s="231" t="s">
        <v>223</v>
      </c>
      <c r="AJ4" s="231" t="s">
        <v>223</v>
      </c>
      <c r="AK4" s="231" t="s">
        <v>223</v>
      </c>
      <c r="AQ4" s="231">
        <v>35</v>
      </c>
    </row>
    <row r="5" spans="1:43" x14ac:dyDescent="0.3">
      <c r="A5" s="231">
        <v>209368</v>
      </c>
      <c r="B5" s="231" t="s">
        <v>67</v>
      </c>
      <c r="C5" s="231" t="s">
        <v>222</v>
      </c>
      <c r="D5" s="231" t="s">
        <v>224</v>
      </c>
      <c r="E5" s="231" t="s">
        <v>222</v>
      </c>
      <c r="F5" s="231" t="s">
        <v>222</v>
      </c>
      <c r="G5" s="231" t="s">
        <v>224</v>
      </c>
      <c r="H5" s="231" t="s">
        <v>222</v>
      </c>
      <c r="I5" s="231" t="s">
        <v>224</v>
      </c>
      <c r="J5" s="231" t="s">
        <v>224</v>
      </c>
      <c r="K5" s="231" t="s">
        <v>222</v>
      </c>
      <c r="L5" s="231" t="s">
        <v>224</v>
      </c>
      <c r="M5" s="231" t="s">
        <v>224</v>
      </c>
      <c r="N5" s="231" t="s">
        <v>224</v>
      </c>
      <c r="O5" s="231" t="s">
        <v>224</v>
      </c>
      <c r="P5" s="231" t="s">
        <v>224</v>
      </c>
      <c r="Q5" s="231" t="s">
        <v>224</v>
      </c>
      <c r="R5" s="231" t="s">
        <v>224</v>
      </c>
      <c r="S5" s="231" t="s">
        <v>224</v>
      </c>
      <c r="T5" s="231" t="s">
        <v>224</v>
      </c>
      <c r="U5" s="231" t="s">
        <v>224</v>
      </c>
      <c r="V5" s="231" t="s">
        <v>224</v>
      </c>
      <c r="W5" s="231" t="s">
        <v>224</v>
      </c>
      <c r="X5" s="231" t="s">
        <v>224</v>
      </c>
      <c r="Y5" s="231" t="s">
        <v>222</v>
      </c>
      <c r="Z5" s="231" t="s">
        <v>224</v>
      </c>
      <c r="AA5" s="231" t="s">
        <v>222</v>
      </c>
      <c r="AB5" s="231" t="s">
        <v>224</v>
      </c>
      <c r="AC5" s="231" t="s">
        <v>224</v>
      </c>
      <c r="AD5" s="231" t="s">
        <v>224</v>
      </c>
      <c r="AE5" s="231" t="s">
        <v>224</v>
      </c>
      <c r="AF5" s="231" t="s">
        <v>224</v>
      </c>
      <c r="AG5" s="231" t="s">
        <v>223</v>
      </c>
      <c r="AH5" s="231" t="s">
        <v>223</v>
      </c>
      <c r="AI5" s="231" t="s">
        <v>223</v>
      </c>
      <c r="AJ5" s="231" t="s">
        <v>223</v>
      </c>
      <c r="AK5" s="231" t="s">
        <v>223</v>
      </c>
      <c r="AQ5" s="231">
        <v>35</v>
      </c>
    </row>
    <row r="6" spans="1:43" x14ac:dyDescent="0.3">
      <c r="A6" s="231">
        <v>209555</v>
      </c>
      <c r="B6" s="231" t="s">
        <v>67</v>
      </c>
      <c r="C6" s="231" t="s">
        <v>222</v>
      </c>
      <c r="D6" s="231" t="s">
        <v>222</v>
      </c>
      <c r="E6" s="231" t="s">
        <v>224</v>
      </c>
      <c r="F6" s="231" t="s">
        <v>222</v>
      </c>
      <c r="G6" s="231" t="s">
        <v>224</v>
      </c>
      <c r="H6" s="231" t="s">
        <v>224</v>
      </c>
      <c r="I6" s="231" t="s">
        <v>222</v>
      </c>
      <c r="J6" s="231" t="s">
        <v>224</v>
      </c>
      <c r="K6" s="231" t="s">
        <v>222</v>
      </c>
      <c r="L6" s="231" t="s">
        <v>224</v>
      </c>
      <c r="M6" s="231" t="s">
        <v>222</v>
      </c>
      <c r="N6" s="231" t="s">
        <v>224</v>
      </c>
      <c r="O6" s="231" t="s">
        <v>224</v>
      </c>
      <c r="P6" s="231" t="s">
        <v>224</v>
      </c>
      <c r="Q6" s="231" t="s">
        <v>224</v>
      </c>
      <c r="R6" s="231" t="s">
        <v>224</v>
      </c>
      <c r="S6" s="231" t="s">
        <v>224</v>
      </c>
      <c r="T6" s="231" t="s">
        <v>224</v>
      </c>
      <c r="U6" s="231" t="s">
        <v>224</v>
      </c>
      <c r="V6" s="231" t="s">
        <v>222</v>
      </c>
      <c r="W6" s="231" t="s">
        <v>224</v>
      </c>
      <c r="X6" s="231" t="s">
        <v>222</v>
      </c>
      <c r="Y6" s="231" t="s">
        <v>222</v>
      </c>
      <c r="Z6" s="231" t="s">
        <v>222</v>
      </c>
      <c r="AA6" s="231" t="s">
        <v>222</v>
      </c>
      <c r="AB6" s="231" t="s">
        <v>222</v>
      </c>
      <c r="AC6" s="231" t="s">
        <v>222</v>
      </c>
      <c r="AD6" s="231" t="s">
        <v>222</v>
      </c>
      <c r="AE6" s="231" t="s">
        <v>222</v>
      </c>
      <c r="AF6" s="231" t="s">
        <v>222</v>
      </c>
      <c r="AG6" s="231" t="s">
        <v>223</v>
      </c>
      <c r="AH6" s="231" t="s">
        <v>223</v>
      </c>
      <c r="AI6" s="231" t="s">
        <v>223</v>
      </c>
      <c r="AJ6" s="231" t="s">
        <v>223</v>
      </c>
      <c r="AK6" s="231" t="s">
        <v>223</v>
      </c>
      <c r="AQ6" s="231">
        <v>35</v>
      </c>
    </row>
    <row r="7" spans="1:43" x14ac:dyDescent="0.3">
      <c r="A7" s="231">
        <v>209807</v>
      </c>
      <c r="B7" s="231" t="s">
        <v>67</v>
      </c>
      <c r="C7" s="231" t="s">
        <v>222</v>
      </c>
      <c r="D7" s="231" t="s">
        <v>222</v>
      </c>
      <c r="E7" s="231" t="s">
        <v>222</v>
      </c>
      <c r="F7" s="231" t="s">
        <v>224</v>
      </c>
      <c r="G7" s="231" t="s">
        <v>224</v>
      </c>
      <c r="H7" s="231" t="s">
        <v>224</v>
      </c>
      <c r="I7" s="231" t="s">
        <v>224</v>
      </c>
      <c r="J7" s="231" t="s">
        <v>222</v>
      </c>
      <c r="K7" s="231" t="s">
        <v>224</v>
      </c>
      <c r="L7" s="231" t="s">
        <v>224</v>
      </c>
      <c r="M7" s="231" t="s">
        <v>224</v>
      </c>
      <c r="N7" s="231" t="s">
        <v>224</v>
      </c>
      <c r="O7" s="231" t="s">
        <v>224</v>
      </c>
      <c r="P7" s="231" t="s">
        <v>224</v>
      </c>
      <c r="Q7" s="231" t="s">
        <v>224</v>
      </c>
      <c r="R7" s="231" t="s">
        <v>222</v>
      </c>
      <c r="S7" s="231" t="s">
        <v>224</v>
      </c>
      <c r="T7" s="231" t="s">
        <v>224</v>
      </c>
      <c r="U7" s="231" t="s">
        <v>224</v>
      </c>
      <c r="V7" s="231" t="s">
        <v>222</v>
      </c>
      <c r="W7" s="231" t="s">
        <v>224</v>
      </c>
      <c r="X7" s="231" t="s">
        <v>224</v>
      </c>
      <c r="Y7" s="231" t="s">
        <v>223</v>
      </c>
      <c r="Z7" s="231" t="s">
        <v>224</v>
      </c>
      <c r="AA7" s="231" t="s">
        <v>222</v>
      </c>
      <c r="AB7" s="231" t="s">
        <v>222</v>
      </c>
      <c r="AC7" s="231" t="s">
        <v>223</v>
      </c>
      <c r="AD7" s="231" t="s">
        <v>224</v>
      </c>
      <c r="AE7" s="231" t="s">
        <v>223</v>
      </c>
      <c r="AF7" s="231" t="s">
        <v>224</v>
      </c>
      <c r="AG7" s="231" t="s">
        <v>223</v>
      </c>
      <c r="AH7" s="231" t="s">
        <v>223</v>
      </c>
      <c r="AI7" s="231" t="s">
        <v>223</v>
      </c>
      <c r="AJ7" s="231" t="s">
        <v>223</v>
      </c>
      <c r="AK7" s="231" t="s">
        <v>223</v>
      </c>
      <c r="AQ7" s="231">
        <v>35</v>
      </c>
    </row>
    <row r="8" spans="1:43" x14ac:dyDescent="0.3">
      <c r="A8" s="231">
        <v>209849</v>
      </c>
      <c r="B8" s="231" t="s">
        <v>67</v>
      </c>
      <c r="C8" s="231" t="s">
        <v>222</v>
      </c>
      <c r="D8" s="231" t="s">
        <v>222</v>
      </c>
      <c r="E8" s="231" t="s">
        <v>222</v>
      </c>
      <c r="F8" s="231" t="s">
        <v>224</v>
      </c>
      <c r="G8" s="231" t="s">
        <v>222</v>
      </c>
      <c r="H8" s="231" t="s">
        <v>224</v>
      </c>
      <c r="I8" s="231" t="s">
        <v>224</v>
      </c>
      <c r="J8" s="231" t="s">
        <v>224</v>
      </c>
      <c r="K8" s="231" t="s">
        <v>224</v>
      </c>
      <c r="L8" s="231" t="s">
        <v>224</v>
      </c>
      <c r="M8" s="231" t="s">
        <v>224</v>
      </c>
      <c r="N8" s="231" t="s">
        <v>224</v>
      </c>
      <c r="O8" s="231" t="s">
        <v>224</v>
      </c>
      <c r="P8" s="231" t="s">
        <v>224</v>
      </c>
      <c r="Q8" s="231" t="s">
        <v>222</v>
      </c>
      <c r="R8" s="231" t="s">
        <v>224</v>
      </c>
      <c r="S8" s="231" t="s">
        <v>224</v>
      </c>
      <c r="T8" s="231" t="s">
        <v>224</v>
      </c>
      <c r="U8" s="231" t="s">
        <v>224</v>
      </c>
      <c r="V8" s="231" t="s">
        <v>224</v>
      </c>
      <c r="W8" s="231" t="s">
        <v>224</v>
      </c>
      <c r="X8" s="231" t="s">
        <v>224</v>
      </c>
      <c r="Y8" s="231" t="s">
        <v>222</v>
      </c>
      <c r="Z8" s="231" t="s">
        <v>224</v>
      </c>
      <c r="AA8" s="231" t="s">
        <v>224</v>
      </c>
      <c r="AB8" s="231" t="s">
        <v>222</v>
      </c>
      <c r="AC8" s="231" t="s">
        <v>224</v>
      </c>
      <c r="AD8" s="231" t="s">
        <v>222</v>
      </c>
      <c r="AE8" s="231" t="s">
        <v>222</v>
      </c>
      <c r="AF8" s="231" t="s">
        <v>224</v>
      </c>
      <c r="AG8" s="231" t="s">
        <v>223</v>
      </c>
      <c r="AH8" s="231" t="s">
        <v>223</v>
      </c>
      <c r="AI8" s="231" t="s">
        <v>223</v>
      </c>
      <c r="AJ8" s="231" t="s">
        <v>223</v>
      </c>
      <c r="AK8" s="231" t="s">
        <v>223</v>
      </c>
      <c r="AQ8" s="231">
        <v>35</v>
      </c>
    </row>
    <row r="9" spans="1:43" x14ac:dyDescent="0.3">
      <c r="A9" s="231">
        <v>210235</v>
      </c>
      <c r="B9" s="231" t="s">
        <v>67</v>
      </c>
      <c r="C9" s="231" t="s">
        <v>224</v>
      </c>
      <c r="D9" s="231" t="s">
        <v>224</v>
      </c>
      <c r="E9" s="231" t="s">
        <v>222</v>
      </c>
      <c r="F9" s="231" t="s">
        <v>222</v>
      </c>
      <c r="G9" s="231" t="s">
        <v>224</v>
      </c>
      <c r="H9" s="231" t="s">
        <v>224</v>
      </c>
      <c r="I9" s="231" t="s">
        <v>222</v>
      </c>
      <c r="J9" s="231" t="s">
        <v>222</v>
      </c>
      <c r="K9" s="231" t="s">
        <v>222</v>
      </c>
      <c r="L9" s="231" t="s">
        <v>222</v>
      </c>
      <c r="M9" s="231" t="s">
        <v>224</v>
      </c>
      <c r="N9" s="231" t="s">
        <v>222</v>
      </c>
      <c r="O9" s="231" t="s">
        <v>222</v>
      </c>
      <c r="P9" s="231" t="s">
        <v>224</v>
      </c>
      <c r="Q9" s="231" t="s">
        <v>224</v>
      </c>
      <c r="R9" s="231" t="s">
        <v>224</v>
      </c>
      <c r="S9" s="231" t="s">
        <v>224</v>
      </c>
      <c r="T9" s="231" t="s">
        <v>222</v>
      </c>
      <c r="U9" s="231" t="s">
        <v>224</v>
      </c>
      <c r="V9" s="231" t="s">
        <v>224</v>
      </c>
      <c r="W9" s="231" t="s">
        <v>224</v>
      </c>
      <c r="X9" s="231" t="s">
        <v>224</v>
      </c>
      <c r="Y9" s="231" t="s">
        <v>224</v>
      </c>
      <c r="Z9" s="231" t="s">
        <v>224</v>
      </c>
      <c r="AA9" s="231" t="s">
        <v>222</v>
      </c>
      <c r="AB9" s="231" t="s">
        <v>224</v>
      </c>
      <c r="AC9" s="231" t="s">
        <v>224</v>
      </c>
      <c r="AD9" s="231" t="s">
        <v>224</v>
      </c>
      <c r="AE9" s="231" t="s">
        <v>224</v>
      </c>
      <c r="AF9" s="231" t="s">
        <v>224</v>
      </c>
      <c r="AG9" s="231" t="s">
        <v>223</v>
      </c>
      <c r="AH9" s="231" t="s">
        <v>223</v>
      </c>
      <c r="AI9" s="231" t="s">
        <v>223</v>
      </c>
      <c r="AJ9" s="231" t="s">
        <v>223</v>
      </c>
      <c r="AK9" s="231" t="s">
        <v>223</v>
      </c>
      <c r="AQ9" s="231">
        <v>35</v>
      </c>
    </row>
    <row r="10" spans="1:43" x14ac:dyDescent="0.3">
      <c r="A10" s="231">
        <v>210664</v>
      </c>
      <c r="B10" s="231" t="s">
        <v>67</v>
      </c>
      <c r="C10" s="231" t="s">
        <v>222</v>
      </c>
      <c r="D10" s="231" t="s">
        <v>224</v>
      </c>
      <c r="E10" s="231" t="s">
        <v>222</v>
      </c>
      <c r="F10" s="231" t="s">
        <v>224</v>
      </c>
      <c r="G10" s="231" t="s">
        <v>224</v>
      </c>
      <c r="H10" s="231" t="s">
        <v>224</v>
      </c>
      <c r="I10" s="231" t="s">
        <v>224</v>
      </c>
      <c r="J10" s="231" t="s">
        <v>222</v>
      </c>
      <c r="K10" s="231" t="s">
        <v>224</v>
      </c>
      <c r="L10" s="231" t="s">
        <v>222</v>
      </c>
      <c r="M10" s="231" t="s">
        <v>224</v>
      </c>
      <c r="N10" s="231" t="s">
        <v>224</v>
      </c>
      <c r="O10" s="231" t="s">
        <v>224</v>
      </c>
      <c r="P10" s="231" t="s">
        <v>224</v>
      </c>
      <c r="Q10" s="231" t="s">
        <v>222</v>
      </c>
      <c r="R10" s="231" t="s">
        <v>224</v>
      </c>
      <c r="S10" s="231" t="s">
        <v>224</v>
      </c>
      <c r="T10" s="231" t="s">
        <v>224</v>
      </c>
      <c r="U10" s="231" t="s">
        <v>224</v>
      </c>
      <c r="V10" s="231" t="s">
        <v>224</v>
      </c>
      <c r="W10" s="231" t="s">
        <v>222</v>
      </c>
      <c r="X10" s="231" t="s">
        <v>222</v>
      </c>
      <c r="Y10" s="231" t="s">
        <v>223</v>
      </c>
      <c r="Z10" s="231" t="s">
        <v>224</v>
      </c>
      <c r="AA10" s="231" t="s">
        <v>222</v>
      </c>
      <c r="AB10" s="231" t="s">
        <v>222</v>
      </c>
      <c r="AC10" s="231" t="s">
        <v>224</v>
      </c>
      <c r="AD10" s="231" t="s">
        <v>222</v>
      </c>
      <c r="AE10" s="231" t="s">
        <v>223</v>
      </c>
      <c r="AF10" s="231" t="s">
        <v>224</v>
      </c>
      <c r="AG10" s="231" t="s">
        <v>223</v>
      </c>
      <c r="AH10" s="231" t="s">
        <v>223</v>
      </c>
      <c r="AI10" s="231" t="s">
        <v>223</v>
      </c>
      <c r="AJ10" s="231" t="s">
        <v>223</v>
      </c>
      <c r="AK10" s="231" t="s">
        <v>223</v>
      </c>
      <c r="AQ10" s="231">
        <v>35</v>
      </c>
    </row>
    <row r="11" spans="1:43" x14ac:dyDescent="0.3">
      <c r="A11" s="231">
        <v>210938</v>
      </c>
      <c r="B11" s="231" t="s">
        <v>67</v>
      </c>
      <c r="C11" s="231" t="s">
        <v>222</v>
      </c>
      <c r="D11" s="231" t="s">
        <v>224</v>
      </c>
      <c r="E11" s="231" t="s">
        <v>222</v>
      </c>
      <c r="F11" s="231" t="s">
        <v>222</v>
      </c>
      <c r="G11" s="231" t="s">
        <v>222</v>
      </c>
      <c r="H11" s="231" t="s">
        <v>222</v>
      </c>
      <c r="I11" s="231" t="s">
        <v>224</v>
      </c>
      <c r="J11" s="231" t="s">
        <v>222</v>
      </c>
      <c r="K11" s="231" t="s">
        <v>222</v>
      </c>
      <c r="L11" s="231" t="s">
        <v>224</v>
      </c>
      <c r="M11" s="231" t="s">
        <v>224</v>
      </c>
      <c r="N11" s="231" t="s">
        <v>224</v>
      </c>
      <c r="O11" s="231" t="s">
        <v>222</v>
      </c>
      <c r="P11" s="231" t="s">
        <v>224</v>
      </c>
      <c r="Q11" s="231" t="s">
        <v>224</v>
      </c>
      <c r="R11" s="231" t="s">
        <v>224</v>
      </c>
      <c r="S11" s="231" t="s">
        <v>224</v>
      </c>
      <c r="T11" s="231" t="s">
        <v>224</v>
      </c>
      <c r="U11" s="231" t="s">
        <v>224</v>
      </c>
      <c r="V11" s="231" t="s">
        <v>222</v>
      </c>
      <c r="W11" s="231" t="s">
        <v>224</v>
      </c>
      <c r="X11" s="231" t="s">
        <v>222</v>
      </c>
      <c r="Y11" s="231" t="s">
        <v>224</v>
      </c>
      <c r="Z11" s="231" t="s">
        <v>224</v>
      </c>
      <c r="AA11" s="231" t="s">
        <v>222</v>
      </c>
      <c r="AB11" s="231" t="s">
        <v>224</v>
      </c>
      <c r="AC11" s="231" t="s">
        <v>224</v>
      </c>
      <c r="AD11" s="231" t="s">
        <v>224</v>
      </c>
      <c r="AE11" s="231" t="s">
        <v>222</v>
      </c>
      <c r="AF11" s="231" t="s">
        <v>224</v>
      </c>
      <c r="AG11" s="231" t="s">
        <v>223</v>
      </c>
      <c r="AH11" s="231" t="s">
        <v>223</v>
      </c>
      <c r="AI11" s="231" t="s">
        <v>223</v>
      </c>
      <c r="AJ11" s="231" t="s">
        <v>223</v>
      </c>
      <c r="AK11" s="231" t="s">
        <v>223</v>
      </c>
      <c r="AQ11" s="231">
        <v>35</v>
      </c>
    </row>
    <row r="12" spans="1:43" x14ac:dyDescent="0.3">
      <c r="A12" s="231">
        <v>211027</v>
      </c>
      <c r="B12" s="231" t="s">
        <v>67</v>
      </c>
      <c r="C12" s="231" t="s">
        <v>222</v>
      </c>
      <c r="D12" s="231" t="s">
        <v>224</v>
      </c>
      <c r="E12" s="231" t="s">
        <v>224</v>
      </c>
      <c r="F12" s="231" t="s">
        <v>222</v>
      </c>
      <c r="G12" s="231" t="s">
        <v>222</v>
      </c>
      <c r="H12" s="231" t="s">
        <v>224</v>
      </c>
      <c r="I12" s="231" t="s">
        <v>222</v>
      </c>
      <c r="J12" s="231" t="s">
        <v>224</v>
      </c>
      <c r="K12" s="231" t="s">
        <v>224</v>
      </c>
      <c r="L12" s="231" t="s">
        <v>224</v>
      </c>
      <c r="M12" s="231" t="s">
        <v>224</v>
      </c>
      <c r="N12" s="231" t="s">
        <v>224</v>
      </c>
      <c r="O12" s="231" t="s">
        <v>224</v>
      </c>
      <c r="P12" s="231" t="s">
        <v>224</v>
      </c>
      <c r="Q12" s="231" t="s">
        <v>224</v>
      </c>
      <c r="R12" s="231" t="s">
        <v>224</v>
      </c>
      <c r="S12" s="231" t="s">
        <v>224</v>
      </c>
      <c r="T12" s="231" t="s">
        <v>224</v>
      </c>
      <c r="U12" s="231" t="s">
        <v>224</v>
      </c>
      <c r="V12" s="231" t="s">
        <v>224</v>
      </c>
      <c r="W12" s="231" t="s">
        <v>222</v>
      </c>
      <c r="X12" s="231" t="s">
        <v>222</v>
      </c>
      <c r="Y12" s="231" t="s">
        <v>222</v>
      </c>
      <c r="Z12" s="231" t="s">
        <v>224</v>
      </c>
      <c r="AA12" s="231" t="s">
        <v>222</v>
      </c>
      <c r="AB12" s="231" t="s">
        <v>224</v>
      </c>
      <c r="AC12" s="231" t="s">
        <v>224</v>
      </c>
      <c r="AD12" s="231" t="s">
        <v>224</v>
      </c>
      <c r="AE12" s="231" t="s">
        <v>223</v>
      </c>
      <c r="AF12" s="231" t="s">
        <v>224</v>
      </c>
      <c r="AG12" s="231" t="s">
        <v>223</v>
      </c>
      <c r="AH12" s="231" t="s">
        <v>223</v>
      </c>
      <c r="AI12" s="231" t="s">
        <v>223</v>
      </c>
      <c r="AJ12" s="231" t="s">
        <v>223</v>
      </c>
      <c r="AK12" s="231" t="s">
        <v>223</v>
      </c>
      <c r="AQ12" s="231">
        <v>35</v>
      </c>
    </row>
    <row r="13" spans="1:43" x14ac:dyDescent="0.3">
      <c r="A13" s="231">
        <v>211142</v>
      </c>
      <c r="B13" s="231" t="s">
        <v>67</v>
      </c>
      <c r="C13" s="231" t="s">
        <v>224</v>
      </c>
      <c r="D13" s="231" t="s">
        <v>222</v>
      </c>
      <c r="E13" s="231" t="s">
        <v>224</v>
      </c>
      <c r="F13" s="231" t="s">
        <v>224</v>
      </c>
      <c r="G13" s="231" t="s">
        <v>224</v>
      </c>
      <c r="H13" s="231" t="s">
        <v>224</v>
      </c>
      <c r="I13" s="231" t="s">
        <v>224</v>
      </c>
      <c r="J13" s="231" t="s">
        <v>224</v>
      </c>
      <c r="K13" s="231" t="s">
        <v>224</v>
      </c>
      <c r="L13" s="231" t="s">
        <v>224</v>
      </c>
      <c r="M13" s="231" t="s">
        <v>224</v>
      </c>
      <c r="N13" s="231" t="s">
        <v>224</v>
      </c>
      <c r="O13" s="231" t="s">
        <v>224</v>
      </c>
      <c r="P13" s="231" t="s">
        <v>224</v>
      </c>
      <c r="Q13" s="231" t="s">
        <v>223</v>
      </c>
      <c r="R13" s="231" t="s">
        <v>224</v>
      </c>
      <c r="S13" s="231" t="s">
        <v>223</v>
      </c>
      <c r="T13" s="231" t="s">
        <v>224</v>
      </c>
      <c r="U13" s="231" t="s">
        <v>224</v>
      </c>
      <c r="V13" s="231" t="s">
        <v>224</v>
      </c>
      <c r="W13" s="231" t="s">
        <v>224</v>
      </c>
      <c r="X13" s="231" t="s">
        <v>224</v>
      </c>
      <c r="Y13" s="231" t="s">
        <v>224</v>
      </c>
      <c r="Z13" s="231" t="s">
        <v>224</v>
      </c>
      <c r="AA13" s="231" t="s">
        <v>224</v>
      </c>
      <c r="AB13" s="231" t="s">
        <v>222</v>
      </c>
      <c r="AC13" s="231" t="s">
        <v>222</v>
      </c>
      <c r="AD13" s="231" t="s">
        <v>222</v>
      </c>
      <c r="AE13" s="231" t="s">
        <v>224</v>
      </c>
      <c r="AF13" s="231" t="s">
        <v>222</v>
      </c>
      <c r="AG13" s="231" t="s">
        <v>223</v>
      </c>
      <c r="AH13" s="231" t="s">
        <v>223</v>
      </c>
      <c r="AI13" s="231" t="s">
        <v>223</v>
      </c>
      <c r="AJ13" s="231" t="s">
        <v>223</v>
      </c>
      <c r="AK13" s="231" t="s">
        <v>223</v>
      </c>
      <c r="AQ13" s="231">
        <v>35</v>
      </c>
    </row>
    <row r="14" spans="1:43" x14ac:dyDescent="0.3">
      <c r="A14" s="231">
        <v>211291</v>
      </c>
      <c r="B14" s="231" t="s">
        <v>67</v>
      </c>
      <c r="C14" s="231" t="s">
        <v>222</v>
      </c>
      <c r="D14" s="231" t="s">
        <v>222</v>
      </c>
      <c r="E14" s="231" t="s">
        <v>224</v>
      </c>
      <c r="F14" s="231" t="s">
        <v>224</v>
      </c>
      <c r="G14" s="231" t="s">
        <v>222</v>
      </c>
      <c r="H14" s="231" t="s">
        <v>223</v>
      </c>
      <c r="I14" s="231" t="s">
        <v>222</v>
      </c>
      <c r="J14" s="231" t="s">
        <v>222</v>
      </c>
      <c r="K14" s="231" t="s">
        <v>222</v>
      </c>
      <c r="L14" s="231" t="s">
        <v>222</v>
      </c>
      <c r="M14" s="231" t="s">
        <v>224</v>
      </c>
      <c r="N14" s="231" t="s">
        <v>224</v>
      </c>
      <c r="O14" s="231" t="s">
        <v>224</v>
      </c>
      <c r="P14" s="231" t="s">
        <v>222</v>
      </c>
      <c r="Q14" s="231" t="s">
        <v>224</v>
      </c>
      <c r="R14" s="231" t="s">
        <v>224</v>
      </c>
      <c r="S14" s="231" t="s">
        <v>222</v>
      </c>
      <c r="T14" s="231" t="s">
        <v>224</v>
      </c>
      <c r="U14" s="231" t="s">
        <v>224</v>
      </c>
      <c r="V14" s="231" t="s">
        <v>224</v>
      </c>
      <c r="W14" s="231" t="s">
        <v>224</v>
      </c>
      <c r="X14" s="231" t="s">
        <v>222</v>
      </c>
      <c r="Y14" s="231" t="s">
        <v>224</v>
      </c>
      <c r="Z14" s="231" t="s">
        <v>222</v>
      </c>
      <c r="AA14" s="231" t="s">
        <v>222</v>
      </c>
      <c r="AB14" s="231" t="s">
        <v>224</v>
      </c>
      <c r="AC14" s="231" t="s">
        <v>222</v>
      </c>
      <c r="AD14" s="231" t="s">
        <v>224</v>
      </c>
      <c r="AE14" s="231" t="s">
        <v>224</v>
      </c>
      <c r="AF14" s="231" t="s">
        <v>224</v>
      </c>
      <c r="AG14" s="231" t="s">
        <v>223</v>
      </c>
      <c r="AH14" s="231" t="s">
        <v>223</v>
      </c>
      <c r="AI14" s="231" t="s">
        <v>223</v>
      </c>
      <c r="AJ14" s="231" t="s">
        <v>223</v>
      </c>
      <c r="AK14" s="231" t="s">
        <v>223</v>
      </c>
      <c r="AQ14" s="231">
        <v>35</v>
      </c>
    </row>
    <row r="15" spans="1:43" x14ac:dyDescent="0.3">
      <c r="A15" s="231">
        <v>211310</v>
      </c>
      <c r="B15" s="231" t="s">
        <v>67</v>
      </c>
      <c r="C15" s="231" t="s">
        <v>222</v>
      </c>
      <c r="D15" s="231" t="s">
        <v>224</v>
      </c>
      <c r="E15" s="231" t="s">
        <v>224</v>
      </c>
      <c r="F15" s="231" t="s">
        <v>222</v>
      </c>
      <c r="G15" s="231" t="s">
        <v>222</v>
      </c>
      <c r="H15" s="231" t="s">
        <v>222</v>
      </c>
      <c r="I15" s="231" t="s">
        <v>224</v>
      </c>
      <c r="J15" s="231" t="s">
        <v>222</v>
      </c>
      <c r="K15" s="231" t="s">
        <v>224</v>
      </c>
      <c r="L15" s="231" t="s">
        <v>224</v>
      </c>
      <c r="M15" s="231" t="s">
        <v>222</v>
      </c>
      <c r="N15" s="231" t="s">
        <v>224</v>
      </c>
      <c r="O15" s="231" t="s">
        <v>222</v>
      </c>
      <c r="P15" s="231" t="s">
        <v>224</v>
      </c>
      <c r="Q15" s="231" t="s">
        <v>222</v>
      </c>
      <c r="R15" s="231" t="s">
        <v>224</v>
      </c>
      <c r="S15" s="231" t="s">
        <v>222</v>
      </c>
      <c r="T15" s="231" t="s">
        <v>224</v>
      </c>
      <c r="U15" s="231" t="s">
        <v>222</v>
      </c>
      <c r="V15" s="231" t="s">
        <v>224</v>
      </c>
      <c r="W15" s="231" t="s">
        <v>222</v>
      </c>
      <c r="X15" s="231" t="s">
        <v>224</v>
      </c>
      <c r="Y15" s="231" t="s">
        <v>222</v>
      </c>
      <c r="Z15" s="231" t="s">
        <v>222</v>
      </c>
      <c r="AA15" s="231" t="s">
        <v>222</v>
      </c>
      <c r="AB15" s="231" t="s">
        <v>224</v>
      </c>
      <c r="AC15" s="231" t="s">
        <v>224</v>
      </c>
      <c r="AD15" s="231" t="s">
        <v>222</v>
      </c>
      <c r="AE15" s="231" t="s">
        <v>222</v>
      </c>
      <c r="AF15" s="231" t="s">
        <v>222</v>
      </c>
      <c r="AG15" s="231" t="s">
        <v>223</v>
      </c>
      <c r="AH15" s="231" t="s">
        <v>223</v>
      </c>
      <c r="AI15" s="231" t="s">
        <v>223</v>
      </c>
      <c r="AJ15" s="231" t="s">
        <v>223</v>
      </c>
      <c r="AK15" s="231" t="s">
        <v>223</v>
      </c>
      <c r="AQ15" s="231">
        <v>35</v>
      </c>
    </row>
    <row r="16" spans="1:43" x14ac:dyDescent="0.3">
      <c r="A16" s="231">
        <v>211358</v>
      </c>
      <c r="B16" s="231" t="s">
        <v>67</v>
      </c>
      <c r="C16" s="231" t="s">
        <v>222</v>
      </c>
      <c r="D16" s="231" t="s">
        <v>224</v>
      </c>
      <c r="E16" s="231" t="s">
        <v>222</v>
      </c>
      <c r="F16" s="231" t="s">
        <v>222</v>
      </c>
      <c r="G16" s="231" t="s">
        <v>222</v>
      </c>
      <c r="H16" s="231" t="s">
        <v>224</v>
      </c>
      <c r="I16" s="231" t="s">
        <v>224</v>
      </c>
      <c r="J16" s="231" t="s">
        <v>224</v>
      </c>
      <c r="K16" s="231" t="s">
        <v>224</v>
      </c>
      <c r="L16" s="231" t="s">
        <v>224</v>
      </c>
      <c r="M16" s="231" t="s">
        <v>224</v>
      </c>
      <c r="N16" s="231" t="s">
        <v>224</v>
      </c>
      <c r="O16" s="231" t="s">
        <v>224</v>
      </c>
      <c r="P16" s="231" t="s">
        <v>222</v>
      </c>
      <c r="Q16" s="231" t="s">
        <v>222</v>
      </c>
      <c r="R16" s="231" t="s">
        <v>224</v>
      </c>
      <c r="S16" s="231" t="s">
        <v>224</v>
      </c>
      <c r="T16" s="231" t="s">
        <v>224</v>
      </c>
      <c r="U16" s="231" t="s">
        <v>224</v>
      </c>
      <c r="V16" s="231" t="s">
        <v>222</v>
      </c>
      <c r="W16" s="231" t="s">
        <v>224</v>
      </c>
      <c r="X16" s="231" t="s">
        <v>222</v>
      </c>
      <c r="Y16" s="231" t="s">
        <v>224</v>
      </c>
      <c r="Z16" s="231" t="s">
        <v>224</v>
      </c>
      <c r="AA16" s="231" t="s">
        <v>224</v>
      </c>
      <c r="AB16" s="231" t="s">
        <v>222</v>
      </c>
      <c r="AC16" s="231" t="s">
        <v>224</v>
      </c>
      <c r="AD16" s="231" t="s">
        <v>222</v>
      </c>
      <c r="AE16" s="231" t="s">
        <v>222</v>
      </c>
      <c r="AF16" s="231" t="s">
        <v>224</v>
      </c>
      <c r="AG16" s="231" t="s">
        <v>223</v>
      </c>
      <c r="AH16" s="231" t="s">
        <v>223</v>
      </c>
      <c r="AI16" s="231" t="s">
        <v>223</v>
      </c>
      <c r="AJ16" s="231" t="s">
        <v>223</v>
      </c>
      <c r="AK16" s="231" t="s">
        <v>223</v>
      </c>
      <c r="AQ16" s="231">
        <v>35</v>
      </c>
    </row>
    <row r="17" spans="1:43" x14ac:dyDescent="0.3">
      <c r="A17" s="231">
        <v>211439</v>
      </c>
      <c r="B17" s="231" t="s">
        <v>67</v>
      </c>
      <c r="C17" s="231" t="s">
        <v>222</v>
      </c>
      <c r="D17" s="231" t="s">
        <v>222</v>
      </c>
      <c r="E17" s="231" t="s">
        <v>222</v>
      </c>
      <c r="F17" s="231" t="s">
        <v>222</v>
      </c>
      <c r="G17" s="231" t="s">
        <v>222</v>
      </c>
      <c r="H17" s="231" t="s">
        <v>222</v>
      </c>
      <c r="I17" s="231" t="s">
        <v>224</v>
      </c>
      <c r="J17" s="231" t="s">
        <v>222</v>
      </c>
      <c r="K17" s="231" t="s">
        <v>222</v>
      </c>
      <c r="L17" s="231" t="s">
        <v>224</v>
      </c>
      <c r="M17" s="231" t="s">
        <v>222</v>
      </c>
      <c r="N17" s="231" t="s">
        <v>224</v>
      </c>
      <c r="O17" s="231" t="s">
        <v>224</v>
      </c>
      <c r="P17" s="231" t="s">
        <v>222</v>
      </c>
      <c r="Q17" s="231" t="s">
        <v>224</v>
      </c>
      <c r="R17" s="231" t="s">
        <v>222</v>
      </c>
      <c r="S17" s="231" t="s">
        <v>222</v>
      </c>
      <c r="T17" s="231" t="s">
        <v>224</v>
      </c>
      <c r="U17" s="231" t="s">
        <v>224</v>
      </c>
      <c r="V17" s="231" t="s">
        <v>224</v>
      </c>
      <c r="W17" s="231" t="s">
        <v>222</v>
      </c>
      <c r="X17" s="231" t="s">
        <v>224</v>
      </c>
      <c r="Y17" s="231" t="s">
        <v>222</v>
      </c>
      <c r="Z17" s="231" t="s">
        <v>222</v>
      </c>
      <c r="AA17" s="231" t="s">
        <v>222</v>
      </c>
      <c r="AB17" s="231" t="s">
        <v>222</v>
      </c>
      <c r="AC17" s="231" t="s">
        <v>222</v>
      </c>
      <c r="AD17" s="231" t="s">
        <v>224</v>
      </c>
      <c r="AE17" s="231" t="s">
        <v>222</v>
      </c>
      <c r="AF17" s="231" t="s">
        <v>223</v>
      </c>
      <c r="AG17" s="231" t="s">
        <v>223</v>
      </c>
      <c r="AH17" s="231" t="s">
        <v>223</v>
      </c>
      <c r="AI17" s="231" t="s">
        <v>223</v>
      </c>
      <c r="AJ17" s="231" t="s">
        <v>223</v>
      </c>
      <c r="AK17" s="231" t="s">
        <v>223</v>
      </c>
      <c r="AQ17" s="231">
        <v>35</v>
      </c>
    </row>
    <row r="18" spans="1:43" x14ac:dyDescent="0.3">
      <c r="A18" s="231">
        <v>211600</v>
      </c>
      <c r="B18" s="231" t="s">
        <v>67</v>
      </c>
      <c r="C18" s="231" t="s">
        <v>224</v>
      </c>
      <c r="D18" s="231" t="s">
        <v>224</v>
      </c>
      <c r="E18" s="231" t="s">
        <v>224</v>
      </c>
      <c r="F18" s="231" t="s">
        <v>224</v>
      </c>
      <c r="G18" s="231" t="s">
        <v>224</v>
      </c>
      <c r="H18" s="231" t="s">
        <v>224</v>
      </c>
      <c r="I18" s="231" t="s">
        <v>224</v>
      </c>
      <c r="J18" s="231" t="s">
        <v>222</v>
      </c>
      <c r="K18" s="231" t="s">
        <v>224</v>
      </c>
      <c r="L18" s="231" t="s">
        <v>224</v>
      </c>
      <c r="M18" s="231" t="s">
        <v>224</v>
      </c>
      <c r="N18" s="231" t="s">
        <v>222</v>
      </c>
      <c r="O18" s="231" t="s">
        <v>224</v>
      </c>
      <c r="P18" s="231" t="s">
        <v>224</v>
      </c>
      <c r="Q18" s="231" t="s">
        <v>224</v>
      </c>
      <c r="R18" s="231" t="s">
        <v>224</v>
      </c>
      <c r="S18" s="231" t="s">
        <v>224</v>
      </c>
      <c r="T18" s="231" t="s">
        <v>222</v>
      </c>
      <c r="U18" s="231" t="s">
        <v>222</v>
      </c>
      <c r="V18" s="231" t="s">
        <v>222</v>
      </c>
      <c r="W18" s="231" t="s">
        <v>224</v>
      </c>
      <c r="X18" s="231" t="s">
        <v>224</v>
      </c>
      <c r="Y18" s="231" t="s">
        <v>224</v>
      </c>
      <c r="Z18" s="231" t="s">
        <v>224</v>
      </c>
      <c r="AA18" s="231" t="s">
        <v>224</v>
      </c>
      <c r="AB18" s="231" t="s">
        <v>224</v>
      </c>
      <c r="AC18" s="231" t="s">
        <v>224</v>
      </c>
      <c r="AD18" s="231" t="s">
        <v>224</v>
      </c>
      <c r="AE18" s="231" t="s">
        <v>224</v>
      </c>
      <c r="AF18" s="231" t="s">
        <v>224</v>
      </c>
      <c r="AG18" s="231" t="s">
        <v>223</v>
      </c>
      <c r="AH18" s="231" t="s">
        <v>223</v>
      </c>
      <c r="AI18" s="231" t="s">
        <v>223</v>
      </c>
      <c r="AJ18" s="231" t="s">
        <v>223</v>
      </c>
      <c r="AK18" s="231" t="s">
        <v>223</v>
      </c>
      <c r="AQ18" s="231">
        <v>35</v>
      </c>
    </row>
    <row r="19" spans="1:43" x14ac:dyDescent="0.3">
      <c r="A19" s="231">
        <v>211758</v>
      </c>
      <c r="B19" s="231" t="s">
        <v>67</v>
      </c>
      <c r="C19" s="231" t="s">
        <v>222</v>
      </c>
      <c r="D19" s="231" t="s">
        <v>222</v>
      </c>
      <c r="E19" s="231" t="s">
        <v>224</v>
      </c>
      <c r="F19" s="231" t="s">
        <v>222</v>
      </c>
      <c r="G19" s="231" t="s">
        <v>222</v>
      </c>
      <c r="H19" s="231" t="s">
        <v>224</v>
      </c>
      <c r="I19" s="231" t="s">
        <v>224</v>
      </c>
      <c r="J19" s="231" t="s">
        <v>222</v>
      </c>
      <c r="K19" s="231" t="s">
        <v>222</v>
      </c>
      <c r="L19" s="231" t="s">
        <v>222</v>
      </c>
      <c r="M19" s="231" t="s">
        <v>222</v>
      </c>
      <c r="N19" s="231" t="s">
        <v>224</v>
      </c>
      <c r="O19" s="231" t="s">
        <v>222</v>
      </c>
      <c r="P19" s="231" t="s">
        <v>222</v>
      </c>
      <c r="Q19" s="231" t="s">
        <v>222</v>
      </c>
      <c r="R19" s="231" t="s">
        <v>223</v>
      </c>
      <c r="S19" s="231" t="s">
        <v>224</v>
      </c>
      <c r="T19" s="231" t="s">
        <v>224</v>
      </c>
      <c r="U19" s="231" t="s">
        <v>224</v>
      </c>
      <c r="V19" s="231" t="s">
        <v>222</v>
      </c>
      <c r="W19" s="231" t="s">
        <v>222</v>
      </c>
      <c r="X19" s="231" t="s">
        <v>222</v>
      </c>
      <c r="Y19" s="231" t="s">
        <v>222</v>
      </c>
      <c r="Z19" s="231" t="s">
        <v>222</v>
      </c>
      <c r="AA19" s="231" t="s">
        <v>222</v>
      </c>
      <c r="AB19" s="231" t="s">
        <v>222</v>
      </c>
      <c r="AC19" s="231" t="s">
        <v>224</v>
      </c>
      <c r="AD19" s="231" t="s">
        <v>224</v>
      </c>
      <c r="AE19" s="231" t="s">
        <v>224</v>
      </c>
      <c r="AF19" s="231" t="s">
        <v>224</v>
      </c>
      <c r="AG19" s="231" t="s">
        <v>223</v>
      </c>
      <c r="AH19" s="231" t="s">
        <v>223</v>
      </c>
      <c r="AI19" s="231" t="s">
        <v>223</v>
      </c>
      <c r="AJ19" s="231" t="s">
        <v>223</v>
      </c>
      <c r="AK19" s="231" t="s">
        <v>223</v>
      </c>
      <c r="AQ19" s="231">
        <v>35</v>
      </c>
    </row>
    <row r="20" spans="1:43" x14ac:dyDescent="0.3">
      <c r="A20" s="231">
        <v>211821</v>
      </c>
      <c r="B20" s="231" t="s">
        <v>67</v>
      </c>
      <c r="C20" s="231" t="s">
        <v>224</v>
      </c>
      <c r="D20" s="231" t="s">
        <v>224</v>
      </c>
      <c r="E20" s="231" t="s">
        <v>224</v>
      </c>
      <c r="F20" s="231" t="s">
        <v>224</v>
      </c>
      <c r="G20" s="231" t="s">
        <v>224</v>
      </c>
      <c r="H20" s="231" t="s">
        <v>222</v>
      </c>
      <c r="I20" s="231" t="s">
        <v>224</v>
      </c>
      <c r="J20" s="231" t="s">
        <v>222</v>
      </c>
      <c r="K20" s="231" t="s">
        <v>222</v>
      </c>
      <c r="L20" s="231" t="s">
        <v>224</v>
      </c>
      <c r="M20" s="231" t="s">
        <v>224</v>
      </c>
      <c r="N20" s="231" t="s">
        <v>224</v>
      </c>
      <c r="O20" s="231" t="s">
        <v>224</v>
      </c>
      <c r="P20" s="231" t="s">
        <v>224</v>
      </c>
      <c r="Q20" s="231" t="s">
        <v>224</v>
      </c>
      <c r="R20" s="231" t="s">
        <v>224</v>
      </c>
      <c r="S20" s="231" t="s">
        <v>224</v>
      </c>
      <c r="T20" s="231" t="s">
        <v>224</v>
      </c>
      <c r="U20" s="231" t="s">
        <v>224</v>
      </c>
      <c r="V20" s="231" t="s">
        <v>222</v>
      </c>
      <c r="W20" s="231" t="s">
        <v>224</v>
      </c>
      <c r="X20" s="231" t="s">
        <v>224</v>
      </c>
      <c r="Y20" s="231" t="s">
        <v>224</v>
      </c>
      <c r="Z20" s="231" t="s">
        <v>224</v>
      </c>
      <c r="AA20" s="231" t="s">
        <v>224</v>
      </c>
      <c r="AB20" s="231" t="s">
        <v>224</v>
      </c>
      <c r="AC20" s="231" t="s">
        <v>224</v>
      </c>
      <c r="AD20" s="231" t="s">
        <v>224</v>
      </c>
      <c r="AE20" s="231" t="s">
        <v>224</v>
      </c>
      <c r="AF20" s="231" t="s">
        <v>224</v>
      </c>
      <c r="AG20" s="231" t="s">
        <v>223</v>
      </c>
      <c r="AH20" s="231" t="s">
        <v>223</v>
      </c>
      <c r="AI20" s="231" t="s">
        <v>223</v>
      </c>
      <c r="AJ20" s="231" t="s">
        <v>223</v>
      </c>
      <c r="AK20" s="231" t="s">
        <v>223</v>
      </c>
      <c r="AQ20" s="231">
        <v>35</v>
      </c>
    </row>
    <row r="21" spans="1:43" x14ac:dyDescent="0.3">
      <c r="A21" s="231">
        <v>211929</v>
      </c>
      <c r="B21" s="231" t="s">
        <v>67</v>
      </c>
      <c r="C21" s="231" t="s">
        <v>222</v>
      </c>
      <c r="D21" s="231" t="s">
        <v>224</v>
      </c>
      <c r="E21" s="231" t="s">
        <v>222</v>
      </c>
      <c r="F21" s="231" t="s">
        <v>222</v>
      </c>
      <c r="G21" s="231" t="s">
        <v>222</v>
      </c>
      <c r="H21" s="231" t="s">
        <v>222</v>
      </c>
      <c r="I21" s="231" t="s">
        <v>222</v>
      </c>
      <c r="J21" s="231" t="s">
        <v>222</v>
      </c>
      <c r="K21" s="231" t="s">
        <v>222</v>
      </c>
      <c r="L21" s="231" t="s">
        <v>222</v>
      </c>
      <c r="M21" s="231" t="s">
        <v>222</v>
      </c>
      <c r="N21" s="231" t="s">
        <v>224</v>
      </c>
      <c r="O21" s="231" t="s">
        <v>222</v>
      </c>
      <c r="P21" s="231" t="s">
        <v>224</v>
      </c>
      <c r="Q21" s="231" t="s">
        <v>222</v>
      </c>
      <c r="R21" s="231" t="s">
        <v>224</v>
      </c>
      <c r="S21" s="231" t="s">
        <v>222</v>
      </c>
      <c r="T21" s="231" t="s">
        <v>224</v>
      </c>
      <c r="U21" s="231" t="s">
        <v>224</v>
      </c>
      <c r="V21" s="231" t="s">
        <v>222</v>
      </c>
      <c r="W21" s="231" t="s">
        <v>222</v>
      </c>
      <c r="X21" s="231" t="s">
        <v>222</v>
      </c>
      <c r="Y21" s="231" t="s">
        <v>222</v>
      </c>
      <c r="Z21" s="231" t="s">
        <v>222</v>
      </c>
      <c r="AA21" s="231" t="s">
        <v>222</v>
      </c>
      <c r="AB21" s="231" t="s">
        <v>222</v>
      </c>
      <c r="AC21" s="231" t="s">
        <v>224</v>
      </c>
      <c r="AD21" s="231" t="s">
        <v>222</v>
      </c>
      <c r="AE21" s="231" t="s">
        <v>222</v>
      </c>
      <c r="AF21" s="231" t="s">
        <v>222</v>
      </c>
      <c r="AG21" s="231" t="s">
        <v>223</v>
      </c>
      <c r="AH21" s="231" t="s">
        <v>223</v>
      </c>
      <c r="AI21" s="231" t="s">
        <v>223</v>
      </c>
      <c r="AJ21" s="231" t="s">
        <v>223</v>
      </c>
      <c r="AK21" s="231" t="s">
        <v>223</v>
      </c>
      <c r="AQ21" s="231">
        <v>35</v>
      </c>
    </row>
    <row r="22" spans="1:43" x14ac:dyDescent="0.3">
      <c r="A22" s="231">
        <v>211956</v>
      </c>
      <c r="B22" s="231" t="s">
        <v>67</v>
      </c>
      <c r="C22" s="231" t="s">
        <v>222</v>
      </c>
      <c r="D22" s="231" t="s">
        <v>222</v>
      </c>
      <c r="E22" s="231" t="s">
        <v>224</v>
      </c>
      <c r="F22" s="231" t="s">
        <v>222</v>
      </c>
      <c r="G22" s="231" t="s">
        <v>222</v>
      </c>
      <c r="H22" s="231" t="s">
        <v>222</v>
      </c>
      <c r="I22" s="231" t="s">
        <v>224</v>
      </c>
      <c r="J22" s="231" t="s">
        <v>222</v>
      </c>
      <c r="K22" s="231" t="s">
        <v>222</v>
      </c>
      <c r="L22" s="231" t="s">
        <v>224</v>
      </c>
      <c r="M22" s="231" t="s">
        <v>224</v>
      </c>
      <c r="N22" s="231" t="s">
        <v>222</v>
      </c>
      <c r="O22" s="231" t="s">
        <v>224</v>
      </c>
      <c r="P22" s="231" t="s">
        <v>224</v>
      </c>
      <c r="Q22" s="231" t="s">
        <v>222</v>
      </c>
      <c r="R22" s="231" t="s">
        <v>224</v>
      </c>
      <c r="S22" s="231" t="s">
        <v>222</v>
      </c>
      <c r="T22" s="231" t="s">
        <v>222</v>
      </c>
      <c r="U22" s="231" t="s">
        <v>224</v>
      </c>
      <c r="V22" s="231" t="s">
        <v>222</v>
      </c>
      <c r="W22" s="231" t="s">
        <v>224</v>
      </c>
      <c r="X22" s="231" t="s">
        <v>224</v>
      </c>
      <c r="Y22" s="231" t="s">
        <v>224</v>
      </c>
      <c r="Z22" s="231" t="s">
        <v>224</v>
      </c>
      <c r="AA22" s="231" t="s">
        <v>224</v>
      </c>
      <c r="AB22" s="231" t="s">
        <v>222</v>
      </c>
      <c r="AC22" s="231" t="s">
        <v>224</v>
      </c>
      <c r="AD22" s="231" t="s">
        <v>222</v>
      </c>
      <c r="AE22" s="231" t="s">
        <v>224</v>
      </c>
      <c r="AF22" s="231" t="s">
        <v>224</v>
      </c>
      <c r="AG22" s="231" t="s">
        <v>223</v>
      </c>
      <c r="AH22" s="231" t="s">
        <v>223</v>
      </c>
      <c r="AI22" s="231" t="s">
        <v>223</v>
      </c>
      <c r="AJ22" s="231" t="s">
        <v>223</v>
      </c>
      <c r="AK22" s="231" t="s">
        <v>223</v>
      </c>
      <c r="AQ22" s="231">
        <v>35</v>
      </c>
    </row>
    <row r="23" spans="1:43" x14ac:dyDescent="0.3">
      <c r="A23" s="231">
        <v>212144</v>
      </c>
      <c r="B23" s="231" t="s">
        <v>67</v>
      </c>
      <c r="C23" s="231" t="s">
        <v>222</v>
      </c>
      <c r="D23" s="231" t="s">
        <v>224</v>
      </c>
      <c r="E23" s="231" t="s">
        <v>222</v>
      </c>
      <c r="F23" s="231" t="s">
        <v>222</v>
      </c>
      <c r="G23" s="231" t="s">
        <v>222</v>
      </c>
      <c r="H23" s="231" t="s">
        <v>224</v>
      </c>
      <c r="I23" s="231" t="s">
        <v>222</v>
      </c>
      <c r="J23" s="231" t="s">
        <v>222</v>
      </c>
      <c r="K23" s="231" t="s">
        <v>224</v>
      </c>
      <c r="L23" s="231" t="s">
        <v>224</v>
      </c>
      <c r="M23" s="231" t="s">
        <v>224</v>
      </c>
      <c r="N23" s="231" t="s">
        <v>224</v>
      </c>
      <c r="O23" s="231" t="s">
        <v>224</v>
      </c>
      <c r="P23" s="231" t="s">
        <v>222</v>
      </c>
      <c r="Q23" s="231" t="s">
        <v>222</v>
      </c>
      <c r="R23" s="231" t="s">
        <v>222</v>
      </c>
      <c r="S23" s="231" t="s">
        <v>224</v>
      </c>
      <c r="T23" s="231" t="s">
        <v>224</v>
      </c>
      <c r="U23" s="231" t="s">
        <v>224</v>
      </c>
      <c r="V23" s="231" t="s">
        <v>222</v>
      </c>
      <c r="W23" s="231" t="s">
        <v>224</v>
      </c>
      <c r="X23" s="231" t="s">
        <v>222</v>
      </c>
      <c r="Y23" s="231" t="s">
        <v>222</v>
      </c>
      <c r="Z23" s="231" t="s">
        <v>222</v>
      </c>
      <c r="AA23" s="231" t="s">
        <v>222</v>
      </c>
      <c r="AB23" s="231" t="s">
        <v>224</v>
      </c>
      <c r="AC23" s="231" t="s">
        <v>224</v>
      </c>
      <c r="AD23" s="231" t="s">
        <v>224</v>
      </c>
      <c r="AE23" s="231" t="s">
        <v>223</v>
      </c>
      <c r="AF23" s="231" t="s">
        <v>224</v>
      </c>
      <c r="AG23" s="231" t="s">
        <v>223</v>
      </c>
      <c r="AH23" s="231" t="s">
        <v>223</v>
      </c>
      <c r="AI23" s="231" t="s">
        <v>223</v>
      </c>
      <c r="AJ23" s="231" t="s">
        <v>223</v>
      </c>
      <c r="AK23" s="231" t="s">
        <v>223</v>
      </c>
      <c r="AQ23" s="231">
        <v>35</v>
      </c>
    </row>
    <row r="24" spans="1:43" x14ac:dyDescent="0.3">
      <c r="A24" s="231">
        <v>212174</v>
      </c>
      <c r="B24" s="231" t="s">
        <v>67</v>
      </c>
      <c r="C24" s="231" t="s">
        <v>222</v>
      </c>
      <c r="D24" s="231" t="s">
        <v>224</v>
      </c>
      <c r="E24" s="231" t="s">
        <v>224</v>
      </c>
      <c r="F24" s="231" t="s">
        <v>222</v>
      </c>
      <c r="G24" s="231" t="s">
        <v>224</v>
      </c>
      <c r="H24" s="231" t="s">
        <v>224</v>
      </c>
      <c r="I24" s="231" t="s">
        <v>224</v>
      </c>
      <c r="J24" s="231" t="s">
        <v>224</v>
      </c>
      <c r="K24" s="231" t="s">
        <v>224</v>
      </c>
      <c r="L24" s="231" t="s">
        <v>222</v>
      </c>
      <c r="M24" s="231" t="s">
        <v>222</v>
      </c>
      <c r="N24" s="231" t="s">
        <v>224</v>
      </c>
      <c r="O24" s="231" t="s">
        <v>224</v>
      </c>
      <c r="P24" s="231" t="s">
        <v>224</v>
      </c>
      <c r="Q24" s="231" t="s">
        <v>224</v>
      </c>
      <c r="R24" s="231" t="s">
        <v>224</v>
      </c>
      <c r="S24" s="231" t="s">
        <v>224</v>
      </c>
      <c r="T24" s="231" t="s">
        <v>224</v>
      </c>
      <c r="U24" s="231" t="s">
        <v>224</v>
      </c>
      <c r="V24" s="231" t="s">
        <v>224</v>
      </c>
      <c r="W24" s="231" t="s">
        <v>224</v>
      </c>
      <c r="X24" s="231" t="s">
        <v>224</v>
      </c>
      <c r="Y24" s="231" t="s">
        <v>222</v>
      </c>
      <c r="Z24" s="231" t="s">
        <v>222</v>
      </c>
      <c r="AA24" s="231" t="s">
        <v>222</v>
      </c>
      <c r="AB24" s="231" t="s">
        <v>222</v>
      </c>
      <c r="AC24" s="231" t="s">
        <v>224</v>
      </c>
      <c r="AD24" s="231" t="s">
        <v>224</v>
      </c>
      <c r="AE24" s="231" t="s">
        <v>222</v>
      </c>
      <c r="AF24" s="231" t="s">
        <v>222</v>
      </c>
      <c r="AG24" s="231" t="s">
        <v>223</v>
      </c>
      <c r="AH24" s="231" t="s">
        <v>223</v>
      </c>
      <c r="AI24" s="231" t="s">
        <v>223</v>
      </c>
      <c r="AJ24" s="231" t="s">
        <v>223</v>
      </c>
      <c r="AK24" s="231" t="s">
        <v>223</v>
      </c>
      <c r="AQ24" s="231">
        <v>35</v>
      </c>
    </row>
    <row r="25" spans="1:43" x14ac:dyDescent="0.3">
      <c r="A25" s="231">
        <v>212279</v>
      </c>
      <c r="B25" s="231" t="s">
        <v>67</v>
      </c>
      <c r="C25" s="231" t="s">
        <v>222</v>
      </c>
      <c r="D25" s="231" t="s">
        <v>222</v>
      </c>
      <c r="E25" s="231" t="s">
        <v>222</v>
      </c>
      <c r="F25" s="231" t="s">
        <v>222</v>
      </c>
      <c r="G25" s="231" t="s">
        <v>222</v>
      </c>
      <c r="H25" s="231" t="s">
        <v>224</v>
      </c>
      <c r="I25" s="231" t="s">
        <v>222</v>
      </c>
      <c r="J25" s="231" t="s">
        <v>222</v>
      </c>
      <c r="K25" s="231" t="s">
        <v>224</v>
      </c>
      <c r="L25" s="231" t="s">
        <v>222</v>
      </c>
      <c r="M25" s="231" t="s">
        <v>222</v>
      </c>
      <c r="N25" s="231" t="s">
        <v>222</v>
      </c>
      <c r="O25" s="231" t="s">
        <v>222</v>
      </c>
      <c r="P25" s="231" t="s">
        <v>224</v>
      </c>
      <c r="Q25" s="231" t="s">
        <v>222</v>
      </c>
      <c r="R25" s="231" t="s">
        <v>224</v>
      </c>
      <c r="S25" s="231" t="s">
        <v>224</v>
      </c>
      <c r="T25" s="231" t="s">
        <v>224</v>
      </c>
      <c r="U25" s="231" t="s">
        <v>224</v>
      </c>
      <c r="V25" s="231" t="s">
        <v>222</v>
      </c>
      <c r="W25" s="231" t="s">
        <v>224</v>
      </c>
      <c r="X25" s="231" t="s">
        <v>224</v>
      </c>
      <c r="Y25" s="231" t="s">
        <v>222</v>
      </c>
      <c r="Z25" s="231" t="s">
        <v>222</v>
      </c>
      <c r="AA25" s="231" t="s">
        <v>222</v>
      </c>
      <c r="AB25" s="231" t="s">
        <v>222</v>
      </c>
      <c r="AC25" s="231" t="s">
        <v>222</v>
      </c>
      <c r="AD25" s="231" t="s">
        <v>224</v>
      </c>
      <c r="AE25" s="231" t="s">
        <v>222</v>
      </c>
      <c r="AF25" s="231" t="s">
        <v>224</v>
      </c>
      <c r="AG25" s="231" t="s">
        <v>223</v>
      </c>
      <c r="AH25" s="231" t="s">
        <v>223</v>
      </c>
      <c r="AI25" s="231" t="s">
        <v>223</v>
      </c>
      <c r="AJ25" s="231" t="s">
        <v>223</v>
      </c>
      <c r="AK25" s="231" t="s">
        <v>223</v>
      </c>
      <c r="AQ25" s="231">
        <v>35</v>
      </c>
    </row>
    <row r="26" spans="1:43" x14ac:dyDescent="0.3">
      <c r="A26" s="231">
        <v>212342</v>
      </c>
      <c r="B26" s="231" t="s">
        <v>67</v>
      </c>
      <c r="C26" s="231" t="s">
        <v>222</v>
      </c>
      <c r="D26" s="231" t="s">
        <v>224</v>
      </c>
      <c r="E26" s="231" t="s">
        <v>224</v>
      </c>
      <c r="F26" s="231" t="s">
        <v>222</v>
      </c>
      <c r="G26" s="231" t="s">
        <v>222</v>
      </c>
      <c r="H26" s="231" t="s">
        <v>224</v>
      </c>
      <c r="I26" s="231" t="s">
        <v>224</v>
      </c>
      <c r="J26" s="231" t="s">
        <v>222</v>
      </c>
      <c r="K26" s="231" t="s">
        <v>224</v>
      </c>
      <c r="L26" s="231" t="s">
        <v>222</v>
      </c>
      <c r="M26" s="231" t="s">
        <v>222</v>
      </c>
      <c r="N26" s="231" t="s">
        <v>222</v>
      </c>
      <c r="O26" s="231" t="s">
        <v>224</v>
      </c>
      <c r="P26" s="231" t="s">
        <v>224</v>
      </c>
      <c r="Q26" s="231" t="s">
        <v>222</v>
      </c>
      <c r="R26" s="231" t="s">
        <v>224</v>
      </c>
      <c r="S26" s="231" t="s">
        <v>222</v>
      </c>
      <c r="T26" s="231" t="s">
        <v>224</v>
      </c>
      <c r="U26" s="231" t="s">
        <v>224</v>
      </c>
      <c r="V26" s="231" t="s">
        <v>224</v>
      </c>
      <c r="W26" s="231" t="s">
        <v>224</v>
      </c>
      <c r="X26" s="231" t="s">
        <v>224</v>
      </c>
      <c r="Y26" s="231" t="s">
        <v>222</v>
      </c>
      <c r="Z26" s="231" t="s">
        <v>224</v>
      </c>
      <c r="AA26" s="231" t="s">
        <v>222</v>
      </c>
      <c r="AB26" s="231" t="s">
        <v>222</v>
      </c>
      <c r="AC26" s="231" t="s">
        <v>224</v>
      </c>
      <c r="AD26" s="231" t="s">
        <v>222</v>
      </c>
      <c r="AE26" s="231" t="s">
        <v>222</v>
      </c>
      <c r="AF26" s="231" t="s">
        <v>222</v>
      </c>
      <c r="AG26" s="231" t="s">
        <v>223</v>
      </c>
      <c r="AH26" s="231" t="s">
        <v>223</v>
      </c>
      <c r="AI26" s="231" t="s">
        <v>223</v>
      </c>
      <c r="AJ26" s="231" t="s">
        <v>223</v>
      </c>
      <c r="AK26" s="231" t="s">
        <v>223</v>
      </c>
      <c r="AQ26" s="231">
        <v>35</v>
      </c>
    </row>
    <row r="27" spans="1:43" x14ac:dyDescent="0.3">
      <c r="A27" s="231">
        <v>212426</v>
      </c>
      <c r="B27" s="231" t="s">
        <v>67</v>
      </c>
      <c r="C27" s="231" t="s">
        <v>224</v>
      </c>
      <c r="D27" s="231" t="s">
        <v>224</v>
      </c>
      <c r="E27" s="231" t="s">
        <v>224</v>
      </c>
      <c r="F27" s="231" t="s">
        <v>224</v>
      </c>
      <c r="G27" s="231" t="s">
        <v>224</v>
      </c>
      <c r="H27" s="231" t="s">
        <v>224</v>
      </c>
      <c r="I27" s="231" t="s">
        <v>224</v>
      </c>
      <c r="J27" s="231" t="s">
        <v>224</v>
      </c>
      <c r="K27" s="231" t="s">
        <v>224</v>
      </c>
      <c r="L27" s="231" t="s">
        <v>222</v>
      </c>
      <c r="M27" s="231" t="s">
        <v>222</v>
      </c>
      <c r="N27" s="231" t="s">
        <v>222</v>
      </c>
      <c r="O27" s="231" t="s">
        <v>224</v>
      </c>
      <c r="P27" s="231" t="s">
        <v>222</v>
      </c>
      <c r="Q27" s="231" t="s">
        <v>222</v>
      </c>
      <c r="R27" s="231" t="s">
        <v>222</v>
      </c>
      <c r="S27" s="231" t="s">
        <v>224</v>
      </c>
      <c r="T27" s="231" t="s">
        <v>224</v>
      </c>
      <c r="U27" s="231" t="s">
        <v>224</v>
      </c>
      <c r="V27" s="231" t="s">
        <v>224</v>
      </c>
      <c r="W27" s="231" t="s">
        <v>222</v>
      </c>
      <c r="X27" s="231" t="s">
        <v>224</v>
      </c>
      <c r="Y27" s="231" t="s">
        <v>222</v>
      </c>
      <c r="Z27" s="231" t="s">
        <v>222</v>
      </c>
      <c r="AA27" s="231" t="s">
        <v>224</v>
      </c>
      <c r="AB27" s="231" t="s">
        <v>222</v>
      </c>
      <c r="AC27" s="231" t="s">
        <v>224</v>
      </c>
      <c r="AD27" s="231" t="s">
        <v>222</v>
      </c>
      <c r="AE27" s="231" t="s">
        <v>222</v>
      </c>
      <c r="AF27" s="231" t="s">
        <v>224</v>
      </c>
      <c r="AG27" s="231" t="s">
        <v>223</v>
      </c>
      <c r="AH27" s="231" t="s">
        <v>223</v>
      </c>
      <c r="AI27" s="231" t="s">
        <v>223</v>
      </c>
      <c r="AJ27" s="231" t="s">
        <v>223</v>
      </c>
      <c r="AK27" s="231" t="s">
        <v>223</v>
      </c>
      <c r="AQ27" s="231">
        <v>35</v>
      </c>
    </row>
    <row r="28" spans="1:43" x14ac:dyDescent="0.3">
      <c r="A28" s="231">
        <v>212493</v>
      </c>
      <c r="B28" s="231" t="s">
        <v>67</v>
      </c>
      <c r="C28" s="231" t="s">
        <v>224</v>
      </c>
      <c r="D28" s="231" t="s">
        <v>222</v>
      </c>
      <c r="E28" s="231" t="s">
        <v>222</v>
      </c>
      <c r="F28" s="231" t="s">
        <v>222</v>
      </c>
      <c r="G28" s="231" t="s">
        <v>222</v>
      </c>
      <c r="H28" s="231" t="s">
        <v>224</v>
      </c>
      <c r="I28" s="231" t="s">
        <v>224</v>
      </c>
      <c r="J28" s="231" t="s">
        <v>224</v>
      </c>
      <c r="K28" s="231" t="s">
        <v>224</v>
      </c>
      <c r="L28" s="231" t="s">
        <v>222</v>
      </c>
      <c r="M28" s="231" t="s">
        <v>224</v>
      </c>
      <c r="N28" s="231" t="s">
        <v>224</v>
      </c>
      <c r="O28" s="231" t="s">
        <v>224</v>
      </c>
      <c r="P28" s="231" t="s">
        <v>224</v>
      </c>
      <c r="Q28" s="231" t="s">
        <v>224</v>
      </c>
      <c r="R28" s="231" t="s">
        <v>222</v>
      </c>
      <c r="S28" s="231" t="s">
        <v>224</v>
      </c>
      <c r="T28" s="231" t="s">
        <v>224</v>
      </c>
      <c r="U28" s="231" t="s">
        <v>224</v>
      </c>
      <c r="V28" s="231" t="s">
        <v>224</v>
      </c>
      <c r="W28" s="231" t="s">
        <v>224</v>
      </c>
      <c r="X28" s="231" t="s">
        <v>224</v>
      </c>
      <c r="Y28" s="231" t="s">
        <v>224</v>
      </c>
      <c r="Z28" s="231" t="s">
        <v>222</v>
      </c>
      <c r="AA28" s="231" t="s">
        <v>224</v>
      </c>
      <c r="AB28" s="231" t="s">
        <v>224</v>
      </c>
      <c r="AC28" s="231" t="s">
        <v>224</v>
      </c>
      <c r="AD28" s="231" t="s">
        <v>224</v>
      </c>
      <c r="AE28" s="231" t="s">
        <v>222</v>
      </c>
      <c r="AF28" s="231" t="s">
        <v>222</v>
      </c>
      <c r="AG28" s="231" t="s">
        <v>223</v>
      </c>
      <c r="AH28" s="231" t="s">
        <v>223</v>
      </c>
      <c r="AI28" s="231" t="s">
        <v>223</v>
      </c>
      <c r="AJ28" s="231" t="s">
        <v>223</v>
      </c>
      <c r="AK28" s="231" t="s">
        <v>223</v>
      </c>
      <c r="AQ28" s="231">
        <v>35</v>
      </c>
    </row>
    <row r="29" spans="1:43" x14ac:dyDescent="0.3">
      <c r="A29" s="231">
        <v>212514</v>
      </c>
      <c r="B29" s="231" t="s">
        <v>67</v>
      </c>
      <c r="C29" s="231" t="s">
        <v>222</v>
      </c>
      <c r="D29" s="231" t="s">
        <v>224</v>
      </c>
      <c r="E29" s="231" t="s">
        <v>222</v>
      </c>
      <c r="F29" s="231" t="s">
        <v>222</v>
      </c>
      <c r="G29" s="231" t="s">
        <v>224</v>
      </c>
      <c r="H29" s="231" t="s">
        <v>222</v>
      </c>
      <c r="I29" s="231" t="s">
        <v>224</v>
      </c>
      <c r="J29" s="231" t="s">
        <v>222</v>
      </c>
      <c r="K29" s="231" t="s">
        <v>224</v>
      </c>
      <c r="L29" s="231" t="s">
        <v>224</v>
      </c>
      <c r="M29" s="231" t="s">
        <v>224</v>
      </c>
      <c r="N29" s="231" t="s">
        <v>224</v>
      </c>
      <c r="O29" s="231" t="s">
        <v>224</v>
      </c>
      <c r="P29" s="231" t="s">
        <v>224</v>
      </c>
      <c r="Q29" s="231" t="s">
        <v>222</v>
      </c>
      <c r="R29" s="231" t="s">
        <v>224</v>
      </c>
      <c r="S29" s="231" t="s">
        <v>224</v>
      </c>
      <c r="T29" s="231" t="s">
        <v>224</v>
      </c>
      <c r="U29" s="231" t="s">
        <v>224</v>
      </c>
      <c r="V29" s="231" t="s">
        <v>224</v>
      </c>
      <c r="W29" s="231" t="s">
        <v>224</v>
      </c>
      <c r="X29" s="231" t="s">
        <v>224</v>
      </c>
      <c r="Y29" s="231" t="s">
        <v>222</v>
      </c>
      <c r="Z29" s="231" t="s">
        <v>224</v>
      </c>
      <c r="AA29" s="231" t="s">
        <v>224</v>
      </c>
      <c r="AB29" s="231" t="s">
        <v>224</v>
      </c>
      <c r="AC29" s="231" t="s">
        <v>224</v>
      </c>
      <c r="AD29" s="231" t="s">
        <v>224</v>
      </c>
      <c r="AE29" s="231" t="s">
        <v>223</v>
      </c>
      <c r="AF29" s="231" t="s">
        <v>224</v>
      </c>
      <c r="AG29" s="231" t="s">
        <v>223</v>
      </c>
      <c r="AH29" s="231" t="s">
        <v>223</v>
      </c>
      <c r="AI29" s="231" t="s">
        <v>223</v>
      </c>
      <c r="AJ29" s="231" t="s">
        <v>223</v>
      </c>
      <c r="AK29" s="231" t="s">
        <v>223</v>
      </c>
      <c r="AQ29" s="231">
        <v>35</v>
      </c>
    </row>
    <row r="30" spans="1:43" x14ac:dyDescent="0.3">
      <c r="A30" s="231">
        <v>212525</v>
      </c>
      <c r="B30" s="231" t="s">
        <v>67</v>
      </c>
      <c r="C30" s="231" t="s">
        <v>222</v>
      </c>
      <c r="D30" s="231" t="s">
        <v>224</v>
      </c>
      <c r="E30" s="231" t="s">
        <v>224</v>
      </c>
      <c r="F30" s="231" t="s">
        <v>224</v>
      </c>
      <c r="G30" s="231" t="s">
        <v>222</v>
      </c>
      <c r="H30" s="231" t="s">
        <v>222</v>
      </c>
      <c r="I30" s="231" t="s">
        <v>224</v>
      </c>
      <c r="J30" s="231" t="s">
        <v>222</v>
      </c>
      <c r="K30" s="231" t="s">
        <v>224</v>
      </c>
      <c r="L30" s="231" t="s">
        <v>222</v>
      </c>
      <c r="M30" s="231" t="s">
        <v>222</v>
      </c>
      <c r="N30" s="231" t="s">
        <v>222</v>
      </c>
      <c r="O30" s="231" t="s">
        <v>222</v>
      </c>
      <c r="P30" s="231" t="s">
        <v>223</v>
      </c>
      <c r="Q30" s="231" t="s">
        <v>224</v>
      </c>
      <c r="R30" s="231" t="s">
        <v>222</v>
      </c>
      <c r="S30" s="231" t="s">
        <v>222</v>
      </c>
      <c r="T30" s="231" t="s">
        <v>224</v>
      </c>
      <c r="U30" s="231" t="s">
        <v>224</v>
      </c>
      <c r="V30" s="231" t="s">
        <v>224</v>
      </c>
      <c r="W30" s="231" t="s">
        <v>222</v>
      </c>
      <c r="X30" s="231" t="s">
        <v>224</v>
      </c>
      <c r="Y30" s="231" t="s">
        <v>222</v>
      </c>
      <c r="Z30" s="231" t="s">
        <v>224</v>
      </c>
      <c r="AA30" s="231" t="s">
        <v>224</v>
      </c>
      <c r="AB30" s="231" t="s">
        <v>222</v>
      </c>
      <c r="AC30" s="231" t="s">
        <v>224</v>
      </c>
      <c r="AD30" s="231" t="s">
        <v>224</v>
      </c>
      <c r="AE30" s="231" t="s">
        <v>222</v>
      </c>
      <c r="AF30" s="231" t="s">
        <v>224</v>
      </c>
      <c r="AG30" s="231" t="s">
        <v>223</v>
      </c>
      <c r="AH30" s="231" t="s">
        <v>223</v>
      </c>
      <c r="AI30" s="231" t="s">
        <v>223</v>
      </c>
      <c r="AJ30" s="231" t="s">
        <v>223</v>
      </c>
      <c r="AK30" s="231" t="s">
        <v>223</v>
      </c>
      <c r="AQ30" s="231">
        <v>35</v>
      </c>
    </row>
    <row r="31" spans="1:43" x14ac:dyDescent="0.3">
      <c r="A31" s="231">
        <v>212644</v>
      </c>
      <c r="B31" s="231" t="s">
        <v>67</v>
      </c>
      <c r="C31" s="231" t="s">
        <v>222</v>
      </c>
      <c r="D31" s="231" t="s">
        <v>222</v>
      </c>
      <c r="E31" s="231" t="s">
        <v>222</v>
      </c>
      <c r="F31" s="231" t="s">
        <v>222</v>
      </c>
      <c r="G31" s="231" t="s">
        <v>222</v>
      </c>
      <c r="H31" s="231" t="s">
        <v>222</v>
      </c>
      <c r="I31" s="231" t="s">
        <v>224</v>
      </c>
      <c r="J31" s="231" t="s">
        <v>222</v>
      </c>
      <c r="K31" s="231" t="s">
        <v>222</v>
      </c>
      <c r="L31" s="231" t="s">
        <v>222</v>
      </c>
      <c r="M31" s="231" t="s">
        <v>222</v>
      </c>
      <c r="N31" s="231" t="s">
        <v>224</v>
      </c>
      <c r="O31" s="231" t="s">
        <v>224</v>
      </c>
      <c r="P31" s="231" t="s">
        <v>222</v>
      </c>
      <c r="Q31" s="231" t="s">
        <v>222</v>
      </c>
      <c r="R31" s="231" t="s">
        <v>224</v>
      </c>
      <c r="S31" s="231" t="s">
        <v>224</v>
      </c>
      <c r="T31" s="231" t="s">
        <v>224</v>
      </c>
      <c r="U31" s="231" t="s">
        <v>224</v>
      </c>
      <c r="V31" s="231" t="s">
        <v>224</v>
      </c>
      <c r="W31" s="231" t="s">
        <v>224</v>
      </c>
      <c r="X31" s="231" t="s">
        <v>222</v>
      </c>
      <c r="Y31" s="231" t="s">
        <v>224</v>
      </c>
      <c r="Z31" s="231" t="s">
        <v>222</v>
      </c>
      <c r="AA31" s="231" t="s">
        <v>222</v>
      </c>
      <c r="AB31" s="231" t="s">
        <v>224</v>
      </c>
      <c r="AC31" s="231" t="s">
        <v>222</v>
      </c>
      <c r="AD31" s="231" t="s">
        <v>224</v>
      </c>
      <c r="AE31" s="231" t="s">
        <v>222</v>
      </c>
      <c r="AF31" s="231" t="s">
        <v>224</v>
      </c>
      <c r="AG31" s="231" t="s">
        <v>223</v>
      </c>
      <c r="AH31" s="231" t="s">
        <v>223</v>
      </c>
      <c r="AI31" s="231" t="s">
        <v>223</v>
      </c>
      <c r="AJ31" s="231" t="s">
        <v>223</v>
      </c>
      <c r="AK31" s="231" t="s">
        <v>223</v>
      </c>
      <c r="AQ31" s="231">
        <v>35</v>
      </c>
    </row>
    <row r="32" spans="1:43" x14ac:dyDescent="0.3">
      <c r="A32" s="231">
        <v>212865</v>
      </c>
      <c r="B32" s="231" t="s">
        <v>67</v>
      </c>
      <c r="C32" s="231" t="s">
        <v>222</v>
      </c>
      <c r="D32" s="231" t="s">
        <v>224</v>
      </c>
      <c r="E32" s="231" t="s">
        <v>224</v>
      </c>
      <c r="F32" s="231" t="s">
        <v>222</v>
      </c>
      <c r="G32" s="231" t="s">
        <v>222</v>
      </c>
      <c r="H32" s="231" t="s">
        <v>224</v>
      </c>
      <c r="I32" s="231" t="s">
        <v>224</v>
      </c>
      <c r="J32" s="231" t="s">
        <v>222</v>
      </c>
      <c r="K32" s="231" t="s">
        <v>224</v>
      </c>
      <c r="L32" s="231" t="s">
        <v>224</v>
      </c>
      <c r="M32" s="231" t="s">
        <v>222</v>
      </c>
      <c r="N32" s="231" t="s">
        <v>224</v>
      </c>
      <c r="O32" s="231" t="s">
        <v>224</v>
      </c>
      <c r="P32" s="231" t="s">
        <v>224</v>
      </c>
      <c r="Q32" s="231" t="s">
        <v>224</v>
      </c>
      <c r="R32" s="231" t="s">
        <v>224</v>
      </c>
      <c r="S32" s="231" t="s">
        <v>224</v>
      </c>
      <c r="T32" s="231" t="s">
        <v>224</v>
      </c>
      <c r="U32" s="231" t="s">
        <v>224</v>
      </c>
      <c r="V32" s="231" t="s">
        <v>222</v>
      </c>
      <c r="W32" s="231" t="s">
        <v>222</v>
      </c>
      <c r="X32" s="231" t="s">
        <v>224</v>
      </c>
      <c r="Y32" s="231" t="s">
        <v>222</v>
      </c>
      <c r="Z32" s="231" t="s">
        <v>224</v>
      </c>
      <c r="AA32" s="231" t="s">
        <v>224</v>
      </c>
      <c r="AB32" s="231" t="s">
        <v>222</v>
      </c>
      <c r="AC32" s="231" t="s">
        <v>224</v>
      </c>
      <c r="AD32" s="231" t="s">
        <v>224</v>
      </c>
      <c r="AE32" s="231" t="s">
        <v>222</v>
      </c>
      <c r="AF32" s="231" t="s">
        <v>224</v>
      </c>
      <c r="AG32" s="231" t="s">
        <v>223</v>
      </c>
      <c r="AH32" s="231" t="s">
        <v>223</v>
      </c>
      <c r="AI32" s="231" t="s">
        <v>223</v>
      </c>
      <c r="AJ32" s="231" t="s">
        <v>223</v>
      </c>
      <c r="AK32" s="231" t="s">
        <v>223</v>
      </c>
      <c r="AQ32" s="231">
        <v>35</v>
      </c>
    </row>
    <row r="33" spans="1:43" x14ac:dyDescent="0.3">
      <c r="A33" s="231">
        <v>212884</v>
      </c>
      <c r="B33" s="231" t="s">
        <v>67</v>
      </c>
      <c r="C33" s="231" t="s">
        <v>222</v>
      </c>
      <c r="D33" s="231" t="s">
        <v>224</v>
      </c>
      <c r="E33" s="231" t="s">
        <v>222</v>
      </c>
      <c r="F33" s="231" t="s">
        <v>224</v>
      </c>
      <c r="G33" s="231" t="s">
        <v>222</v>
      </c>
      <c r="H33" s="231" t="s">
        <v>224</v>
      </c>
      <c r="I33" s="231" t="s">
        <v>224</v>
      </c>
      <c r="J33" s="231" t="s">
        <v>222</v>
      </c>
      <c r="K33" s="231" t="s">
        <v>222</v>
      </c>
      <c r="L33" s="231" t="s">
        <v>222</v>
      </c>
      <c r="M33" s="231" t="s">
        <v>224</v>
      </c>
      <c r="N33" s="231" t="s">
        <v>224</v>
      </c>
      <c r="O33" s="231" t="s">
        <v>222</v>
      </c>
      <c r="P33" s="231" t="s">
        <v>224</v>
      </c>
      <c r="Q33" s="231" t="s">
        <v>222</v>
      </c>
      <c r="R33" s="231" t="s">
        <v>224</v>
      </c>
      <c r="S33" s="231" t="s">
        <v>224</v>
      </c>
      <c r="T33" s="231" t="s">
        <v>224</v>
      </c>
      <c r="U33" s="231" t="s">
        <v>224</v>
      </c>
      <c r="V33" s="231" t="s">
        <v>224</v>
      </c>
      <c r="W33" s="231" t="s">
        <v>222</v>
      </c>
      <c r="X33" s="231" t="s">
        <v>222</v>
      </c>
      <c r="Y33" s="231" t="s">
        <v>222</v>
      </c>
      <c r="Z33" s="231" t="s">
        <v>222</v>
      </c>
      <c r="AA33" s="231" t="s">
        <v>222</v>
      </c>
      <c r="AB33" s="231" t="s">
        <v>222</v>
      </c>
      <c r="AC33" s="231" t="s">
        <v>224</v>
      </c>
      <c r="AD33" s="231" t="s">
        <v>222</v>
      </c>
      <c r="AE33" s="231" t="s">
        <v>222</v>
      </c>
      <c r="AF33" s="231" t="s">
        <v>222</v>
      </c>
      <c r="AG33" s="231" t="s">
        <v>223</v>
      </c>
      <c r="AH33" s="231" t="s">
        <v>223</v>
      </c>
      <c r="AI33" s="231" t="s">
        <v>223</v>
      </c>
      <c r="AJ33" s="231" t="s">
        <v>223</v>
      </c>
      <c r="AK33" s="231" t="s">
        <v>223</v>
      </c>
      <c r="AQ33" s="231">
        <v>35</v>
      </c>
    </row>
    <row r="34" spans="1:43" x14ac:dyDescent="0.3">
      <c r="A34" s="231">
        <v>212927</v>
      </c>
      <c r="B34" s="231" t="s">
        <v>67</v>
      </c>
      <c r="C34" s="231" t="s">
        <v>222</v>
      </c>
      <c r="D34" s="231" t="s">
        <v>224</v>
      </c>
      <c r="E34" s="231" t="s">
        <v>224</v>
      </c>
      <c r="F34" s="231" t="s">
        <v>222</v>
      </c>
      <c r="G34" s="231" t="s">
        <v>224</v>
      </c>
      <c r="H34" s="231" t="s">
        <v>224</v>
      </c>
      <c r="I34" s="231" t="s">
        <v>224</v>
      </c>
      <c r="J34" s="231" t="s">
        <v>222</v>
      </c>
      <c r="K34" s="231" t="s">
        <v>224</v>
      </c>
      <c r="L34" s="231" t="s">
        <v>222</v>
      </c>
      <c r="M34" s="231" t="s">
        <v>222</v>
      </c>
      <c r="N34" s="231" t="s">
        <v>222</v>
      </c>
      <c r="O34" s="231" t="s">
        <v>224</v>
      </c>
      <c r="P34" s="231" t="s">
        <v>224</v>
      </c>
      <c r="Q34" s="231" t="s">
        <v>224</v>
      </c>
      <c r="R34" s="231" t="s">
        <v>224</v>
      </c>
      <c r="S34" s="231" t="s">
        <v>224</v>
      </c>
      <c r="T34" s="231" t="s">
        <v>222</v>
      </c>
      <c r="U34" s="231" t="s">
        <v>224</v>
      </c>
      <c r="V34" s="231" t="s">
        <v>224</v>
      </c>
      <c r="W34" s="231" t="s">
        <v>222</v>
      </c>
      <c r="X34" s="231" t="s">
        <v>222</v>
      </c>
      <c r="Y34" s="231" t="s">
        <v>222</v>
      </c>
      <c r="Z34" s="231" t="s">
        <v>224</v>
      </c>
      <c r="AA34" s="231" t="s">
        <v>222</v>
      </c>
      <c r="AB34" s="231" t="s">
        <v>222</v>
      </c>
      <c r="AC34" s="231" t="s">
        <v>224</v>
      </c>
      <c r="AD34" s="231" t="s">
        <v>222</v>
      </c>
      <c r="AE34" s="231" t="s">
        <v>222</v>
      </c>
      <c r="AF34" s="231" t="s">
        <v>224</v>
      </c>
      <c r="AG34" s="231" t="s">
        <v>223</v>
      </c>
      <c r="AH34" s="231" t="s">
        <v>223</v>
      </c>
      <c r="AI34" s="231" t="s">
        <v>223</v>
      </c>
      <c r="AJ34" s="231" t="s">
        <v>223</v>
      </c>
      <c r="AK34" s="231" t="s">
        <v>223</v>
      </c>
      <c r="AQ34" s="231">
        <v>35</v>
      </c>
    </row>
    <row r="35" spans="1:43" x14ac:dyDescent="0.3">
      <c r="A35" s="231">
        <v>212952</v>
      </c>
      <c r="B35" s="231" t="s">
        <v>67</v>
      </c>
      <c r="C35" s="231" t="s">
        <v>222</v>
      </c>
      <c r="D35" s="231" t="s">
        <v>222</v>
      </c>
      <c r="E35" s="231" t="s">
        <v>222</v>
      </c>
      <c r="F35" s="231" t="s">
        <v>222</v>
      </c>
      <c r="G35" s="231" t="s">
        <v>222</v>
      </c>
      <c r="H35" s="231" t="s">
        <v>224</v>
      </c>
      <c r="I35" s="231" t="s">
        <v>222</v>
      </c>
      <c r="J35" s="231" t="s">
        <v>222</v>
      </c>
      <c r="K35" s="231" t="s">
        <v>224</v>
      </c>
      <c r="L35" s="231" t="s">
        <v>222</v>
      </c>
      <c r="M35" s="231" t="s">
        <v>224</v>
      </c>
      <c r="N35" s="231" t="s">
        <v>224</v>
      </c>
      <c r="O35" s="231" t="s">
        <v>224</v>
      </c>
      <c r="P35" s="231" t="s">
        <v>224</v>
      </c>
      <c r="Q35" s="231" t="s">
        <v>222</v>
      </c>
      <c r="R35" s="231" t="s">
        <v>222</v>
      </c>
      <c r="S35" s="231" t="s">
        <v>222</v>
      </c>
      <c r="T35" s="231" t="s">
        <v>224</v>
      </c>
      <c r="U35" s="231" t="s">
        <v>224</v>
      </c>
      <c r="V35" s="231" t="s">
        <v>224</v>
      </c>
      <c r="W35" s="231" t="s">
        <v>222</v>
      </c>
      <c r="X35" s="231" t="s">
        <v>222</v>
      </c>
      <c r="Y35" s="231" t="s">
        <v>222</v>
      </c>
      <c r="Z35" s="231" t="s">
        <v>222</v>
      </c>
      <c r="AA35" s="231" t="s">
        <v>222</v>
      </c>
      <c r="AB35" s="231" t="s">
        <v>222</v>
      </c>
      <c r="AC35" s="231" t="s">
        <v>224</v>
      </c>
      <c r="AD35" s="231" t="s">
        <v>222</v>
      </c>
      <c r="AE35" s="231" t="s">
        <v>224</v>
      </c>
      <c r="AF35" s="231" t="s">
        <v>222</v>
      </c>
      <c r="AG35" s="231" t="s">
        <v>223</v>
      </c>
      <c r="AH35" s="231" t="s">
        <v>223</v>
      </c>
      <c r="AI35" s="231" t="s">
        <v>223</v>
      </c>
      <c r="AJ35" s="231" t="s">
        <v>223</v>
      </c>
      <c r="AK35" s="231" t="s">
        <v>223</v>
      </c>
      <c r="AQ35" s="231">
        <v>35</v>
      </c>
    </row>
    <row r="36" spans="1:43" x14ac:dyDescent="0.3">
      <c r="A36" s="231">
        <v>213031</v>
      </c>
      <c r="B36" s="231" t="s">
        <v>67</v>
      </c>
      <c r="C36" s="231" t="s">
        <v>224</v>
      </c>
      <c r="D36" s="231" t="s">
        <v>224</v>
      </c>
      <c r="E36" s="231" t="s">
        <v>224</v>
      </c>
      <c r="F36" s="231" t="s">
        <v>222</v>
      </c>
      <c r="G36" s="231" t="s">
        <v>222</v>
      </c>
      <c r="H36" s="231" t="s">
        <v>222</v>
      </c>
      <c r="I36" s="231" t="s">
        <v>224</v>
      </c>
      <c r="J36" s="231" t="s">
        <v>222</v>
      </c>
      <c r="K36" s="231" t="s">
        <v>224</v>
      </c>
      <c r="L36" s="231" t="s">
        <v>222</v>
      </c>
      <c r="M36" s="231" t="s">
        <v>222</v>
      </c>
      <c r="N36" s="231" t="s">
        <v>224</v>
      </c>
      <c r="O36" s="231" t="s">
        <v>224</v>
      </c>
      <c r="P36" s="231" t="s">
        <v>224</v>
      </c>
      <c r="Q36" s="231" t="s">
        <v>222</v>
      </c>
      <c r="R36" s="231" t="s">
        <v>222</v>
      </c>
      <c r="S36" s="231" t="s">
        <v>222</v>
      </c>
      <c r="T36" s="231" t="s">
        <v>224</v>
      </c>
      <c r="U36" s="231" t="s">
        <v>224</v>
      </c>
      <c r="V36" s="231" t="s">
        <v>224</v>
      </c>
      <c r="W36" s="231" t="s">
        <v>222</v>
      </c>
      <c r="X36" s="231" t="s">
        <v>224</v>
      </c>
      <c r="Y36" s="231" t="s">
        <v>224</v>
      </c>
      <c r="Z36" s="231" t="s">
        <v>222</v>
      </c>
      <c r="AA36" s="231" t="s">
        <v>224</v>
      </c>
      <c r="AB36" s="231" t="s">
        <v>224</v>
      </c>
      <c r="AC36" s="231" t="s">
        <v>224</v>
      </c>
      <c r="AD36" s="231" t="s">
        <v>224</v>
      </c>
      <c r="AE36" s="231" t="s">
        <v>222</v>
      </c>
      <c r="AF36" s="231" t="s">
        <v>222</v>
      </c>
      <c r="AG36" s="231" t="s">
        <v>223</v>
      </c>
      <c r="AH36" s="231" t="s">
        <v>223</v>
      </c>
      <c r="AI36" s="231" t="s">
        <v>223</v>
      </c>
      <c r="AJ36" s="231" t="s">
        <v>223</v>
      </c>
      <c r="AK36" s="231" t="s">
        <v>223</v>
      </c>
      <c r="AQ36" s="231">
        <v>35</v>
      </c>
    </row>
    <row r="37" spans="1:43" x14ac:dyDescent="0.3">
      <c r="A37" s="231">
        <v>213053</v>
      </c>
      <c r="B37" s="231" t="s">
        <v>67</v>
      </c>
      <c r="C37" s="231" t="s">
        <v>222</v>
      </c>
      <c r="D37" s="231" t="s">
        <v>224</v>
      </c>
      <c r="E37" s="231" t="s">
        <v>224</v>
      </c>
      <c r="F37" s="231" t="s">
        <v>222</v>
      </c>
      <c r="G37" s="231" t="s">
        <v>224</v>
      </c>
      <c r="H37" s="231" t="s">
        <v>222</v>
      </c>
      <c r="I37" s="231" t="s">
        <v>222</v>
      </c>
      <c r="J37" s="231" t="s">
        <v>223</v>
      </c>
      <c r="K37" s="231" t="s">
        <v>224</v>
      </c>
      <c r="L37" s="231" t="s">
        <v>222</v>
      </c>
      <c r="M37" s="231" t="s">
        <v>222</v>
      </c>
      <c r="N37" s="231" t="s">
        <v>224</v>
      </c>
      <c r="O37" s="231" t="s">
        <v>224</v>
      </c>
      <c r="P37" s="231" t="s">
        <v>224</v>
      </c>
      <c r="Q37" s="231" t="s">
        <v>224</v>
      </c>
      <c r="R37" s="231" t="s">
        <v>224</v>
      </c>
      <c r="S37" s="231" t="s">
        <v>222</v>
      </c>
      <c r="T37" s="231" t="s">
        <v>224</v>
      </c>
      <c r="U37" s="231" t="s">
        <v>224</v>
      </c>
      <c r="V37" s="231" t="s">
        <v>224</v>
      </c>
      <c r="W37" s="231" t="s">
        <v>222</v>
      </c>
      <c r="X37" s="231" t="s">
        <v>222</v>
      </c>
      <c r="Y37" s="231" t="s">
        <v>222</v>
      </c>
      <c r="Z37" s="231" t="s">
        <v>222</v>
      </c>
      <c r="AA37" s="231" t="s">
        <v>222</v>
      </c>
      <c r="AB37" s="231" t="s">
        <v>224</v>
      </c>
      <c r="AC37" s="231" t="s">
        <v>224</v>
      </c>
      <c r="AD37" s="231" t="s">
        <v>222</v>
      </c>
      <c r="AE37" s="231" t="s">
        <v>222</v>
      </c>
      <c r="AF37" s="231" t="s">
        <v>222</v>
      </c>
      <c r="AG37" s="231" t="s">
        <v>223</v>
      </c>
      <c r="AH37" s="231" t="s">
        <v>223</v>
      </c>
      <c r="AI37" s="231" t="s">
        <v>223</v>
      </c>
      <c r="AJ37" s="231" t="s">
        <v>223</v>
      </c>
      <c r="AK37" s="231" t="s">
        <v>223</v>
      </c>
      <c r="AQ37" s="231">
        <v>35</v>
      </c>
    </row>
    <row r="38" spans="1:43" x14ac:dyDescent="0.3">
      <c r="A38" s="231">
        <v>213062</v>
      </c>
      <c r="B38" s="231" t="s">
        <v>67</v>
      </c>
      <c r="C38" s="231" t="s">
        <v>222</v>
      </c>
      <c r="D38" s="231" t="s">
        <v>224</v>
      </c>
      <c r="E38" s="231" t="s">
        <v>224</v>
      </c>
      <c r="F38" s="231" t="s">
        <v>222</v>
      </c>
      <c r="G38" s="231" t="s">
        <v>222</v>
      </c>
      <c r="H38" s="231" t="s">
        <v>222</v>
      </c>
      <c r="I38" s="231" t="s">
        <v>224</v>
      </c>
      <c r="J38" s="231" t="s">
        <v>222</v>
      </c>
      <c r="K38" s="231" t="s">
        <v>224</v>
      </c>
      <c r="L38" s="231" t="s">
        <v>224</v>
      </c>
      <c r="M38" s="231" t="s">
        <v>222</v>
      </c>
      <c r="N38" s="231" t="s">
        <v>222</v>
      </c>
      <c r="O38" s="231" t="s">
        <v>224</v>
      </c>
      <c r="P38" s="231" t="s">
        <v>224</v>
      </c>
      <c r="Q38" s="231" t="s">
        <v>222</v>
      </c>
      <c r="R38" s="231" t="s">
        <v>224</v>
      </c>
      <c r="S38" s="231" t="s">
        <v>224</v>
      </c>
      <c r="T38" s="231" t="s">
        <v>224</v>
      </c>
      <c r="U38" s="231" t="s">
        <v>224</v>
      </c>
      <c r="V38" s="231" t="s">
        <v>222</v>
      </c>
      <c r="W38" s="231" t="s">
        <v>222</v>
      </c>
      <c r="X38" s="231" t="s">
        <v>224</v>
      </c>
      <c r="Y38" s="231" t="s">
        <v>222</v>
      </c>
      <c r="Z38" s="231" t="s">
        <v>222</v>
      </c>
      <c r="AA38" s="231" t="s">
        <v>224</v>
      </c>
      <c r="AB38" s="231" t="s">
        <v>222</v>
      </c>
      <c r="AC38" s="231" t="s">
        <v>224</v>
      </c>
      <c r="AD38" s="231" t="s">
        <v>222</v>
      </c>
      <c r="AE38" s="231" t="s">
        <v>222</v>
      </c>
      <c r="AF38" s="231" t="s">
        <v>224</v>
      </c>
      <c r="AG38" s="231" t="s">
        <v>223</v>
      </c>
      <c r="AH38" s="231" t="s">
        <v>223</v>
      </c>
      <c r="AI38" s="231" t="s">
        <v>223</v>
      </c>
      <c r="AJ38" s="231" t="s">
        <v>223</v>
      </c>
      <c r="AK38" s="231" t="s">
        <v>223</v>
      </c>
      <c r="AQ38" s="231">
        <v>35</v>
      </c>
    </row>
    <row r="39" spans="1:43" x14ac:dyDescent="0.3">
      <c r="A39" s="231">
        <v>213113</v>
      </c>
      <c r="B39" s="231" t="s">
        <v>67</v>
      </c>
      <c r="C39" s="231" t="s">
        <v>222</v>
      </c>
      <c r="D39" s="231" t="s">
        <v>222</v>
      </c>
      <c r="E39" s="231" t="s">
        <v>222</v>
      </c>
      <c r="F39" s="231" t="s">
        <v>222</v>
      </c>
      <c r="G39" s="231" t="s">
        <v>224</v>
      </c>
      <c r="H39" s="231" t="s">
        <v>224</v>
      </c>
      <c r="I39" s="231" t="s">
        <v>222</v>
      </c>
      <c r="J39" s="231" t="s">
        <v>222</v>
      </c>
      <c r="K39" s="231" t="s">
        <v>224</v>
      </c>
      <c r="L39" s="231" t="s">
        <v>222</v>
      </c>
      <c r="M39" s="231" t="s">
        <v>224</v>
      </c>
      <c r="N39" s="231" t="s">
        <v>224</v>
      </c>
      <c r="O39" s="231" t="s">
        <v>222</v>
      </c>
      <c r="P39" s="231" t="s">
        <v>224</v>
      </c>
      <c r="Q39" s="231" t="s">
        <v>222</v>
      </c>
      <c r="R39" s="231" t="s">
        <v>224</v>
      </c>
      <c r="S39" s="231" t="s">
        <v>224</v>
      </c>
      <c r="T39" s="231" t="s">
        <v>222</v>
      </c>
      <c r="U39" s="231" t="s">
        <v>222</v>
      </c>
      <c r="V39" s="231" t="s">
        <v>222</v>
      </c>
      <c r="W39" s="231" t="s">
        <v>222</v>
      </c>
      <c r="X39" s="231" t="s">
        <v>222</v>
      </c>
      <c r="Y39" s="231" t="s">
        <v>222</v>
      </c>
      <c r="Z39" s="231" t="s">
        <v>224</v>
      </c>
      <c r="AA39" s="231" t="s">
        <v>222</v>
      </c>
      <c r="AB39" s="231" t="s">
        <v>222</v>
      </c>
      <c r="AC39" s="231" t="s">
        <v>224</v>
      </c>
      <c r="AD39" s="231" t="s">
        <v>224</v>
      </c>
      <c r="AE39" s="231" t="s">
        <v>222</v>
      </c>
      <c r="AF39" s="231" t="s">
        <v>224</v>
      </c>
      <c r="AG39" s="231" t="s">
        <v>223</v>
      </c>
      <c r="AH39" s="231" t="s">
        <v>223</v>
      </c>
      <c r="AI39" s="231" t="s">
        <v>223</v>
      </c>
      <c r="AJ39" s="231" t="s">
        <v>223</v>
      </c>
      <c r="AK39" s="231" t="s">
        <v>223</v>
      </c>
      <c r="AQ39" s="231">
        <v>35</v>
      </c>
    </row>
    <row r="40" spans="1:43" x14ac:dyDescent="0.3">
      <c r="A40" s="231">
        <v>213154</v>
      </c>
      <c r="B40" s="231" t="s">
        <v>67</v>
      </c>
      <c r="C40" s="231" t="s">
        <v>224</v>
      </c>
      <c r="D40" s="231" t="s">
        <v>224</v>
      </c>
      <c r="E40" s="231" t="s">
        <v>222</v>
      </c>
      <c r="F40" s="231" t="s">
        <v>222</v>
      </c>
      <c r="G40" s="231" t="s">
        <v>222</v>
      </c>
      <c r="H40" s="231" t="s">
        <v>222</v>
      </c>
      <c r="I40" s="231" t="s">
        <v>224</v>
      </c>
      <c r="J40" s="231" t="s">
        <v>224</v>
      </c>
      <c r="K40" s="231" t="s">
        <v>224</v>
      </c>
      <c r="L40" s="231" t="s">
        <v>222</v>
      </c>
      <c r="M40" s="231" t="s">
        <v>222</v>
      </c>
      <c r="N40" s="231" t="s">
        <v>222</v>
      </c>
      <c r="O40" s="231" t="s">
        <v>224</v>
      </c>
      <c r="P40" s="231" t="s">
        <v>222</v>
      </c>
      <c r="Q40" s="231" t="s">
        <v>222</v>
      </c>
      <c r="R40" s="231" t="s">
        <v>224</v>
      </c>
      <c r="S40" s="231" t="s">
        <v>224</v>
      </c>
      <c r="T40" s="231" t="s">
        <v>222</v>
      </c>
      <c r="U40" s="231" t="s">
        <v>222</v>
      </c>
      <c r="V40" s="231" t="s">
        <v>224</v>
      </c>
      <c r="W40" s="231" t="s">
        <v>224</v>
      </c>
      <c r="X40" s="231" t="s">
        <v>224</v>
      </c>
      <c r="Y40" s="231" t="s">
        <v>224</v>
      </c>
      <c r="Z40" s="231" t="s">
        <v>224</v>
      </c>
      <c r="AA40" s="231" t="s">
        <v>224</v>
      </c>
      <c r="AB40" s="231" t="s">
        <v>224</v>
      </c>
      <c r="AC40" s="231" t="s">
        <v>222</v>
      </c>
      <c r="AD40" s="231" t="s">
        <v>222</v>
      </c>
      <c r="AE40" s="231" t="s">
        <v>224</v>
      </c>
      <c r="AF40" s="231" t="s">
        <v>224</v>
      </c>
      <c r="AG40" s="231" t="s">
        <v>223</v>
      </c>
      <c r="AH40" s="231" t="s">
        <v>223</v>
      </c>
      <c r="AI40" s="231" t="s">
        <v>223</v>
      </c>
      <c r="AJ40" s="231" t="s">
        <v>223</v>
      </c>
      <c r="AK40" s="231" t="s">
        <v>223</v>
      </c>
      <c r="AQ40" s="231">
        <v>35</v>
      </c>
    </row>
    <row r="41" spans="1:43" x14ac:dyDescent="0.3">
      <c r="A41" s="231">
        <v>213202</v>
      </c>
      <c r="B41" s="231" t="s">
        <v>67</v>
      </c>
      <c r="C41" s="231" t="s">
        <v>222</v>
      </c>
      <c r="D41" s="231" t="s">
        <v>224</v>
      </c>
      <c r="E41" s="231" t="s">
        <v>224</v>
      </c>
      <c r="F41" s="231" t="s">
        <v>224</v>
      </c>
      <c r="G41" s="231" t="s">
        <v>224</v>
      </c>
      <c r="H41" s="231" t="s">
        <v>223</v>
      </c>
      <c r="I41" s="231" t="s">
        <v>224</v>
      </c>
      <c r="J41" s="231" t="s">
        <v>224</v>
      </c>
      <c r="K41" s="231" t="s">
        <v>224</v>
      </c>
      <c r="L41" s="231" t="s">
        <v>224</v>
      </c>
      <c r="M41" s="231" t="s">
        <v>224</v>
      </c>
      <c r="N41" s="231" t="s">
        <v>224</v>
      </c>
      <c r="O41" s="231" t="s">
        <v>224</v>
      </c>
      <c r="P41" s="231" t="s">
        <v>224</v>
      </c>
      <c r="Q41" s="231" t="s">
        <v>224</v>
      </c>
      <c r="R41" s="231" t="s">
        <v>224</v>
      </c>
      <c r="S41" s="231" t="s">
        <v>222</v>
      </c>
      <c r="T41" s="231" t="s">
        <v>224</v>
      </c>
      <c r="U41" s="231" t="s">
        <v>224</v>
      </c>
      <c r="V41" s="231" t="s">
        <v>224</v>
      </c>
      <c r="W41" s="231" t="s">
        <v>222</v>
      </c>
      <c r="X41" s="231" t="s">
        <v>224</v>
      </c>
      <c r="Y41" s="231" t="s">
        <v>223</v>
      </c>
      <c r="Z41" s="231" t="s">
        <v>222</v>
      </c>
      <c r="AA41" s="231" t="s">
        <v>224</v>
      </c>
      <c r="AB41" s="231" t="s">
        <v>224</v>
      </c>
      <c r="AC41" s="231" t="s">
        <v>224</v>
      </c>
      <c r="AD41" s="231" t="s">
        <v>224</v>
      </c>
      <c r="AE41" s="231" t="s">
        <v>223</v>
      </c>
      <c r="AF41" s="231" t="s">
        <v>222</v>
      </c>
      <c r="AG41" s="231" t="s">
        <v>223</v>
      </c>
      <c r="AH41" s="231" t="s">
        <v>223</v>
      </c>
      <c r="AI41" s="231" t="s">
        <v>223</v>
      </c>
      <c r="AJ41" s="231" t="s">
        <v>223</v>
      </c>
      <c r="AK41" s="231" t="s">
        <v>223</v>
      </c>
      <c r="AQ41" s="231">
        <v>35</v>
      </c>
    </row>
    <row r="42" spans="1:43" x14ac:dyDescent="0.3">
      <c r="A42" s="231">
        <v>213211</v>
      </c>
      <c r="B42" s="231" t="s">
        <v>67</v>
      </c>
      <c r="C42" s="231" t="s">
        <v>224</v>
      </c>
      <c r="D42" s="231" t="s">
        <v>222</v>
      </c>
      <c r="E42" s="231" t="s">
        <v>222</v>
      </c>
      <c r="F42" s="231" t="s">
        <v>222</v>
      </c>
      <c r="G42" s="231" t="s">
        <v>222</v>
      </c>
      <c r="H42" s="231" t="s">
        <v>222</v>
      </c>
      <c r="I42" s="231" t="s">
        <v>224</v>
      </c>
      <c r="J42" s="231" t="s">
        <v>222</v>
      </c>
      <c r="K42" s="231" t="s">
        <v>222</v>
      </c>
      <c r="L42" s="231" t="s">
        <v>224</v>
      </c>
      <c r="M42" s="231" t="s">
        <v>224</v>
      </c>
      <c r="N42" s="231" t="s">
        <v>224</v>
      </c>
      <c r="O42" s="231" t="s">
        <v>224</v>
      </c>
      <c r="P42" s="231" t="s">
        <v>224</v>
      </c>
      <c r="Q42" s="231" t="s">
        <v>224</v>
      </c>
      <c r="R42" s="231" t="s">
        <v>224</v>
      </c>
      <c r="S42" s="231" t="s">
        <v>224</v>
      </c>
      <c r="T42" s="231" t="s">
        <v>222</v>
      </c>
      <c r="U42" s="231" t="s">
        <v>224</v>
      </c>
      <c r="V42" s="231" t="s">
        <v>222</v>
      </c>
      <c r="W42" s="231" t="s">
        <v>224</v>
      </c>
      <c r="X42" s="231" t="s">
        <v>224</v>
      </c>
      <c r="Y42" s="231" t="s">
        <v>222</v>
      </c>
      <c r="Z42" s="231" t="s">
        <v>222</v>
      </c>
      <c r="AA42" s="231" t="s">
        <v>222</v>
      </c>
      <c r="AB42" s="231" t="s">
        <v>222</v>
      </c>
      <c r="AC42" s="231" t="s">
        <v>222</v>
      </c>
      <c r="AD42" s="231" t="s">
        <v>224</v>
      </c>
      <c r="AE42" s="231" t="s">
        <v>223</v>
      </c>
      <c r="AF42" s="231" t="s">
        <v>222</v>
      </c>
      <c r="AG42" s="231" t="s">
        <v>223</v>
      </c>
      <c r="AH42" s="231" t="s">
        <v>223</v>
      </c>
      <c r="AI42" s="231" t="s">
        <v>223</v>
      </c>
      <c r="AJ42" s="231" t="s">
        <v>223</v>
      </c>
      <c r="AK42" s="231" t="s">
        <v>223</v>
      </c>
      <c r="AQ42" s="231">
        <v>35</v>
      </c>
    </row>
    <row r="43" spans="1:43" x14ac:dyDescent="0.3">
      <c r="A43" s="231">
        <v>213285</v>
      </c>
      <c r="B43" s="231" t="s">
        <v>67</v>
      </c>
      <c r="C43" s="231" t="s">
        <v>224</v>
      </c>
      <c r="D43" s="231" t="s">
        <v>224</v>
      </c>
      <c r="E43" s="231" t="s">
        <v>224</v>
      </c>
      <c r="F43" s="231" t="s">
        <v>224</v>
      </c>
      <c r="G43" s="231" t="s">
        <v>224</v>
      </c>
      <c r="H43" s="231" t="s">
        <v>224</v>
      </c>
      <c r="I43" s="231" t="s">
        <v>223</v>
      </c>
      <c r="J43" s="231" t="s">
        <v>224</v>
      </c>
      <c r="K43" s="231" t="s">
        <v>224</v>
      </c>
      <c r="L43" s="231" t="s">
        <v>224</v>
      </c>
      <c r="M43" s="231" t="s">
        <v>224</v>
      </c>
      <c r="N43" s="231" t="s">
        <v>224</v>
      </c>
      <c r="O43" s="231" t="s">
        <v>224</v>
      </c>
      <c r="P43" s="231" t="s">
        <v>224</v>
      </c>
      <c r="Q43" s="231" t="s">
        <v>224</v>
      </c>
      <c r="R43" s="231" t="s">
        <v>224</v>
      </c>
      <c r="S43" s="231" t="s">
        <v>224</v>
      </c>
      <c r="T43" s="231" t="s">
        <v>224</v>
      </c>
      <c r="U43" s="231" t="s">
        <v>224</v>
      </c>
      <c r="V43" s="231" t="s">
        <v>224</v>
      </c>
      <c r="W43" s="231" t="s">
        <v>223</v>
      </c>
      <c r="X43" s="231" t="s">
        <v>224</v>
      </c>
      <c r="Y43" s="231" t="s">
        <v>222</v>
      </c>
      <c r="Z43" s="231" t="s">
        <v>222</v>
      </c>
      <c r="AA43" s="231" t="s">
        <v>222</v>
      </c>
      <c r="AB43" s="231" t="s">
        <v>224</v>
      </c>
      <c r="AC43" s="231" t="s">
        <v>224</v>
      </c>
      <c r="AD43" s="231" t="s">
        <v>224</v>
      </c>
      <c r="AE43" s="231" t="s">
        <v>224</v>
      </c>
      <c r="AF43" s="231" t="s">
        <v>222</v>
      </c>
      <c r="AG43" s="231" t="s">
        <v>223</v>
      </c>
      <c r="AH43" s="231" t="s">
        <v>223</v>
      </c>
      <c r="AI43" s="231" t="s">
        <v>223</v>
      </c>
      <c r="AJ43" s="231" t="s">
        <v>223</v>
      </c>
      <c r="AK43" s="231" t="s">
        <v>223</v>
      </c>
      <c r="AQ43" s="231">
        <v>35</v>
      </c>
    </row>
    <row r="44" spans="1:43" x14ac:dyDescent="0.3">
      <c r="A44" s="231">
        <v>213358</v>
      </c>
      <c r="B44" s="231" t="s">
        <v>67</v>
      </c>
      <c r="C44" s="231" t="s">
        <v>222</v>
      </c>
      <c r="D44" s="231" t="s">
        <v>224</v>
      </c>
      <c r="E44" s="231" t="s">
        <v>222</v>
      </c>
      <c r="F44" s="231" t="s">
        <v>224</v>
      </c>
      <c r="G44" s="231" t="s">
        <v>222</v>
      </c>
      <c r="H44" s="231" t="s">
        <v>224</v>
      </c>
      <c r="I44" s="231" t="s">
        <v>224</v>
      </c>
      <c r="J44" s="231" t="s">
        <v>224</v>
      </c>
      <c r="K44" s="231" t="s">
        <v>224</v>
      </c>
      <c r="L44" s="231" t="s">
        <v>224</v>
      </c>
      <c r="M44" s="231" t="s">
        <v>224</v>
      </c>
      <c r="N44" s="231" t="s">
        <v>224</v>
      </c>
      <c r="O44" s="231" t="s">
        <v>224</v>
      </c>
      <c r="P44" s="231" t="s">
        <v>224</v>
      </c>
      <c r="Q44" s="231" t="s">
        <v>224</v>
      </c>
      <c r="R44" s="231" t="s">
        <v>224</v>
      </c>
      <c r="S44" s="231" t="s">
        <v>224</v>
      </c>
      <c r="T44" s="231" t="s">
        <v>224</v>
      </c>
      <c r="U44" s="231" t="s">
        <v>224</v>
      </c>
      <c r="V44" s="231" t="s">
        <v>224</v>
      </c>
      <c r="W44" s="231" t="s">
        <v>224</v>
      </c>
      <c r="X44" s="231" t="s">
        <v>224</v>
      </c>
      <c r="Y44" s="231" t="s">
        <v>224</v>
      </c>
      <c r="Z44" s="231" t="s">
        <v>222</v>
      </c>
      <c r="AA44" s="231" t="s">
        <v>222</v>
      </c>
      <c r="AB44" s="231" t="s">
        <v>224</v>
      </c>
      <c r="AC44" s="231" t="s">
        <v>222</v>
      </c>
      <c r="AD44" s="231" t="s">
        <v>224</v>
      </c>
      <c r="AE44" s="231" t="s">
        <v>223</v>
      </c>
      <c r="AF44" s="231" t="s">
        <v>224</v>
      </c>
      <c r="AG44" s="231" t="s">
        <v>223</v>
      </c>
      <c r="AH44" s="231" t="s">
        <v>223</v>
      </c>
      <c r="AI44" s="231" t="s">
        <v>223</v>
      </c>
      <c r="AJ44" s="231" t="s">
        <v>223</v>
      </c>
      <c r="AK44" s="231" t="s">
        <v>223</v>
      </c>
      <c r="AQ44" s="231">
        <v>35</v>
      </c>
    </row>
    <row r="45" spans="1:43" x14ac:dyDescent="0.3">
      <c r="A45" s="231">
        <v>213466</v>
      </c>
      <c r="B45" s="231" t="s">
        <v>67</v>
      </c>
      <c r="C45" s="231" t="s">
        <v>222</v>
      </c>
      <c r="D45" s="231" t="s">
        <v>224</v>
      </c>
      <c r="E45" s="231" t="s">
        <v>224</v>
      </c>
      <c r="F45" s="231" t="s">
        <v>224</v>
      </c>
      <c r="G45" s="231" t="s">
        <v>224</v>
      </c>
      <c r="H45" s="231" t="s">
        <v>222</v>
      </c>
      <c r="I45" s="231" t="s">
        <v>224</v>
      </c>
      <c r="J45" s="231" t="s">
        <v>224</v>
      </c>
      <c r="K45" s="231" t="s">
        <v>224</v>
      </c>
      <c r="L45" s="231" t="s">
        <v>224</v>
      </c>
      <c r="M45" s="231" t="s">
        <v>222</v>
      </c>
      <c r="N45" s="231" t="s">
        <v>224</v>
      </c>
      <c r="O45" s="231" t="s">
        <v>224</v>
      </c>
      <c r="P45" s="231" t="s">
        <v>224</v>
      </c>
      <c r="Q45" s="231" t="s">
        <v>224</v>
      </c>
      <c r="R45" s="231" t="s">
        <v>222</v>
      </c>
      <c r="S45" s="231" t="s">
        <v>222</v>
      </c>
      <c r="T45" s="231" t="s">
        <v>224</v>
      </c>
      <c r="U45" s="231" t="s">
        <v>224</v>
      </c>
      <c r="V45" s="231" t="s">
        <v>222</v>
      </c>
      <c r="W45" s="231" t="s">
        <v>224</v>
      </c>
      <c r="X45" s="231" t="s">
        <v>224</v>
      </c>
      <c r="Y45" s="231" t="s">
        <v>222</v>
      </c>
      <c r="Z45" s="231" t="s">
        <v>222</v>
      </c>
      <c r="AA45" s="231" t="s">
        <v>224</v>
      </c>
      <c r="AB45" s="231" t="s">
        <v>224</v>
      </c>
      <c r="AC45" s="231" t="s">
        <v>224</v>
      </c>
      <c r="AD45" s="231" t="s">
        <v>222</v>
      </c>
      <c r="AE45" s="231" t="s">
        <v>224</v>
      </c>
      <c r="AF45" s="231" t="s">
        <v>224</v>
      </c>
      <c r="AG45" s="231" t="s">
        <v>223</v>
      </c>
      <c r="AH45" s="231" t="s">
        <v>223</v>
      </c>
      <c r="AI45" s="231" t="s">
        <v>223</v>
      </c>
      <c r="AJ45" s="231" t="s">
        <v>223</v>
      </c>
      <c r="AK45" s="231" t="s">
        <v>223</v>
      </c>
      <c r="AQ45" s="231">
        <v>35</v>
      </c>
    </row>
    <row r="46" spans="1:43" x14ac:dyDescent="0.3">
      <c r="A46" s="231">
        <v>213559</v>
      </c>
      <c r="B46" s="231" t="s">
        <v>67</v>
      </c>
      <c r="C46" s="231" t="s">
        <v>224</v>
      </c>
      <c r="D46" s="231" t="s">
        <v>224</v>
      </c>
      <c r="E46" s="231" t="s">
        <v>224</v>
      </c>
      <c r="F46" s="231" t="s">
        <v>224</v>
      </c>
      <c r="G46" s="231" t="s">
        <v>222</v>
      </c>
      <c r="H46" s="231" t="s">
        <v>224</v>
      </c>
      <c r="I46" s="231" t="s">
        <v>224</v>
      </c>
      <c r="J46" s="231" t="s">
        <v>224</v>
      </c>
      <c r="K46" s="231" t="s">
        <v>224</v>
      </c>
      <c r="L46" s="231" t="s">
        <v>224</v>
      </c>
      <c r="M46" s="231" t="s">
        <v>222</v>
      </c>
      <c r="N46" s="231" t="s">
        <v>224</v>
      </c>
      <c r="O46" s="231" t="s">
        <v>224</v>
      </c>
      <c r="P46" s="231" t="s">
        <v>224</v>
      </c>
      <c r="Q46" s="231" t="s">
        <v>224</v>
      </c>
      <c r="R46" s="231" t="s">
        <v>224</v>
      </c>
      <c r="S46" s="231" t="s">
        <v>224</v>
      </c>
      <c r="T46" s="231" t="s">
        <v>224</v>
      </c>
      <c r="U46" s="231" t="s">
        <v>224</v>
      </c>
      <c r="V46" s="231" t="s">
        <v>222</v>
      </c>
      <c r="W46" s="231" t="s">
        <v>223</v>
      </c>
      <c r="X46" s="231" t="s">
        <v>223</v>
      </c>
      <c r="Y46" s="231" t="s">
        <v>223</v>
      </c>
      <c r="Z46" s="231" t="s">
        <v>223</v>
      </c>
      <c r="AA46" s="231" t="s">
        <v>224</v>
      </c>
      <c r="AB46" s="231" t="s">
        <v>224</v>
      </c>
      <c r="AC46" s="231" t="s">
        <v>222</v>
      </c>
      <c r="AD46" s="231" t="s">
        <v>222</v>
      </c>
      <c r="AE46" s="231" t="s">
        <v>222</v>
      </c>
      <c r="AF46" s="231" t="s">
        <v>224</v>
      </c>
      <c r="AG46" s="231" t="s">
        <v>223</v>
      </c>
      <c r="AH46" s="231" t="s">
        <v>223</v>
      </c>
      <c r="AI46" s="231" t="s">
        <v>223</v>
      </c>
      <c r="AJ46" s="231" t="s">
        <v>223</v>
      </c>
      <c r="AK46" s="231" t="s">
        <v>223</v>
      </c>
      <c r="AQ46" s="231">
        <v>35</v>
      </c>
    </row>
    <row r="47" spans="1:43" x14ac:dyDescent="0.3">
      <c r="A47" s="231">
        <v>213560</v>
      </c>
      <c r="B47" s="231" t="s">
        <v>67</v>
      </c>
      <c r="C47" s="231" t="s">
        <v>224</v>
      </c>
      <c r="D47" s="231" t="s">
        <v>224</v>
      </c>
      <c r="E47" s="231" t="s">
        <v>222</v>
      </c>
      <c r="F47" s="231" t="s">
        <v>224</v>
      </c>
      <c r="G47" s="231" t="s">
        <v>224</v>
      </c>
      <c r="H47" s="231" t="s">
        <v>224</v>
      </c>
      <c r="I47" s="231" t="s">
        <v>224</v>
      </c>
      <c r="J47" s="231" t="s">
        <v>224</v>
      </c>
      <c r="K47" s="231" t="s">
        <v>224</v>
      </c>
      <c r="L47" s="231" t="s">
        <v>224</v>
      </c>
      <c r="M47" s="231" t="s">
        <v>222</v>
      </c>
      <c r="N47" s="231" t="s">
        <v>222</v>
      </c>
      <c r="O47" s="231" t="s">
        <v>224</v>
      </c>
      <c r="P47" s="231" t="s">
        <v>224</v>
      </c>
      <c r="Q47" s="231" t="s">
        <v>222</v>
      </c>
      <c r="R47" s="231" t="s">
        <v>224</v>
      </c>
      <c r="S47" s="231" t="s">
        <v>222</v>
      </c>
      <c r="T47" s="231" t="s">
        <v>224</v>
      </c>
      <c r="U47" s="231" t="s">
        <v>224</v>
      </c>
      <c r="V47" s="231" t="s">
        <v>224</v>
      </c>
      <c r="W47" s="231" t="s">
        <v>224</v>
      </c>
      <c r="X47" s="231" t="s">
        <v>224</v>
      </c>
      <c r="Y47" s="231" t="s">
        <v>222</v>
      </c>
      <c r="Z47" s="231" t="s">
        <v>222</v>
      </c>
      <c r="AA47" s="231" t="s">
        <v>222</v>
      </c>
      <c r="AB47" s="231" t="s">
        <v>222</v>
      </c>
      <c r="AC47" s="231" t="s">
        <v>224</v>
      </c>
      <c r="AD47" s="231" t="s">
        <v>222</v>
      </c>
      <c r="AE47" s="231" t="s">
        <v>222</v>
      </c>
      <c r="AF47" s="231" t="s">
        <v>224</v>
      </c>
      <c r="AG47" s="231" t="s">
        <v>223</v>
      </c>
      <c r="AH47" s="231" t="s">
        <v>223</v>
      </c>
      <c r="AI47" s="231" t="s">
        <v>223</v>
      </c>
      <c r="AJ47" s="231" t="s">
        <v>223</v>
      </c>
      <c r="AK47" s="231" t="s">
        <v>223</v>
      </c>
      <c r="AQ47" s="231">
        <v>35</v>
      </c>
    </row>
    <row r="48" spans="1:43" x14ac:dyDescent="0.3">
      <c r="A48" s="231">
        <v>213595</v>
      </c>
      <c r="B48" s="231" t="s">
        <v>67</v>
      </c>
      <c r="C48" s="231" t="s">
        <v>224</v>
      </c>
      <c r="D48" s="231" t="s">
        <v>224</v>
      </c>
      <c r="E48" s="231" t="s">
        <v>224</v>
      </c>
      <c r="F48" s="231" t="s">
        <v>224</v>
      </c>
      <c r="G48" s="231" t="s">
        <v>224</v>
      </c>
      <c r="H48" s="231" t="s">
        <v>224</v>
      </c>
      <c r="I48" s="231" t="s">
        <v>224</v>
      </c>
      <c r="J48" s="231" t="s">
        <v>224</v>
      </c>
      <c r="K48" s="231" t="s">
        <v>224</v>
      </c>
      <c r="L48" s="231" t="s">
        <v>224</v>
      </c>
      <c r="M48" s="231" t="s">
        <v>224</v>
      </c>
      <c r="N48" s="231" t="s">
        <v>224</v>
      </c>
      <c r="O48" s="231" t="s">
        <v>224</v>
      </c>
      <c r="P48" s="231" t="s">
        <v>224</v>
      </c>
      <c r="Q48" s="231" t="s">
        <v>224</v>
      </c>
      <c r="R48" s="231" t="s">
        <v>224</v>
      </c>
      <c r="S48" s="231" t="s">
        <v>224</v>
      </c>
      <c r="T48" s="231" t="s">
        <v>224</v>
      </c>
      <c r="U48" s="231" t="s">
        <v>224</v>
      </c>
      <c r="V48" s="231" t="s">
        <v>224</v>
      </c>
      <c r="W48" s="231" t="s">
        <v>224</v>
      </c>
      <c r="X48" s="231" t="s">
        <v>222</v>
      </c>
      <c r="Y48" s="231" t="s">
        <v>223</v>
      </c>
      <c r="Z48" s="231" t="s">
        <v>224</v>
      </c>
      <c r="AA48" s="231" t="s">
        <v>222</v>
      </c>
      <c r="AB48" s="231" t="s">
        <v>224</v>
      </c>
      <c r="AC48" s="231" t="s">
        <v>224</v>
      </c>
      <c r="AD48" s="231" t="s">
        <v>222</v>
      </c>
      <c r="AE48" s="231" t="s">
        <v>224</v>
      </c>
      <c r="AF48" s="231" t="s">
        <v>224</v>
      </c>
      <c r="AG48" s="231" t="s">
        <v>223</v>
      </c>
      <c r="AH48" s="231" t="s">
        <v>223</v>
      </c>
      <c r="AI48" s="231" t="s">
        <v>223</v>
      </c>
      <c r="AJ48" s="231" t="s">
        <v>223</v>
      </c>
      <c r="AK48" s="231" t="s">
        <v>223</v>
      </c>
      <c r="AQ48" s="231">
        <v>35</v>
      </c>
    </row>
    <row r="49" spans="1:43" x14ac:dyDescent="0.3">
      <c r="A49" s="231">
        <v>213669</v>
      </c>
      <c r="B49" s="231" t="s">
        <v>67</v>
      </c>
      <c r="C49" s="231" t="s">
        <v>224</v>
      </c>
      <c r="D49" s="231" t="s">
        <v>224</v>
      </c>
      <c r="E49" s="231" t="s">
        <v>224</v>
      </c>
      <c r="F49" s="231" t="s">
        <v>222</v>
      </c>
      <c r="G49" s="231" t="s">
        <v>222</v>
      </c>
      <c r="H49" s="231" t="s">
        <v>224</v>
      </c>
      <c r="I49" s="231" t="s">
        <v>222</v>
      </c>
      <c r="J49" s="231" t="s">
        <v>222</v>
      </c>
      <c r="K49" s="231" t="s">
        <v>224</v>
      </c>
      <c r="L49" s="231" t="s">
        <v>222</v>
      </c>
      <c r="M49" s="231" t="s">
        <v>224</v>
      </c>
      <c r="N49" s="231" t="s">
        <v>224</v>
      </c>
      <c r="O49" s="231" t="s">
        <v>224</v>
      </c>
      <c r="P49" s="231" t="s">
        <v>222</v>
      </c>
      <c r="Q49" s="231" t="s">
        <v>222</v>
      </c>
      <c r="R49" s="231" t="s">
        <v>224</v>
      </c>
      <c r="S49" s="231" t="s">
        <v>224</v>
      </c>
      <c r="T49" s="231" t="s">
        <v>224</v>
      </c>
      <c r="U49" s="231" t="s">
        <v>224</v>
      </c>
      <c r="V49" s="231" t="s">
        <v>224</v>
      </c>
      <c r="W49" s="231" t="s">
        <v>224</v>
      </c>
      <c r="X49" s="231" t="s">
        <v>224</v>
      </c>
      <c r="Y49" s="231" t="s">
        <v>222</v>
      </c>
      <c r="Z49" s="231" t="s">
        <v>222</v>
      </c>
      <c r="AA49" s="231" t="s">
        <v>224</v>
      </c>
      <c r="AB49" s="231" t="s">
        <v>222</v>
      </c>
      <c r="AC49" s="231" t="s">
        <v>224</v>
      </c>
      <c r="AD49" s="231" t="s">
        <v>224</v>
      </c>
      <c r="AE49" s="231" t="s">
        <v>222</v>
      </c>
      <c r="AF49" s="231" t="s">
        <v>224</v>
      </c>
      <c r="AG49" s="231" t="s">
        <v>223</v>
      </c>
      <c r="AH49" s="231" t="s">
        <v>223</v>
      </c>
      <c r="AI49" s="231" t="s">
        <v>223</v>
      </c>
      <c r="AJ49" s="231" t="s">
        <v>223</v>
      </c>
      <c r="AK49" s="231" t="s">
        <v>223</v>
      </c>
      <c r="AQ49" s="231">
        <v>35</v>
      </c>
    </row>
    <row r="50" spans="1:43" x14ac:dyDescent="0.3">
      <c r="A50" s="231">
        <v>213670</v>
      </c>
      <c r="B50" s="231" t="s">
        <v>67</v>
      </c>
      <c r="C50" s="231" t="s">
        <v>222</v>
      </c>
      <c r="D50" s="231" t="s">
        <v>224</v>
      </c>
      <c r="E50" s="231" t="s">
        <v>222</v>
      </c>
      <c r="F50" s="231" t="s">
        <v>222</v>
      </c>
      <c r="G50" s="231" t="s">
        <v>222</v>
      </c>
      <c r="H50" s="231" t="s">
        <v>224</v>
      </c>
      <c r="I50" s="231" t="s">
        <v>224</v>
      </c>
      <c r="J50" s="231" t="s">
        <v>222</v>
      </c>
      <c r="K50" s="231" t="s">
        <v>224</v>
      </c>
      <c r="L50" s="231" t="s">
        <v>222</v>
      </c>
      <c r="M50" s="231" t="s">
        <v>222</v>
      </c>
      <c r="N50" s="231" t="s">
        <v>224</v>
      </c>
      <c r="O50" s="231" t="s">
        <v>224</v>
      </c>
      <c r="P50" s="231" t="s">
        <v>224</v>
      </c>
      <c r="Q50" s="231" t="s">
        <v>224</v>
      </c>
      <c r="R50" s="231" t="s">
        <v>224</v>
      </c>
      <c r="S50" s="231" t="s">
        <v>224</v>
      </c>
      <c r="T50" s="231" t="s">
        <v>224</v>
      </c>
      <c r="U50" s="231" t="s">
        <v>224</v>
      </c>
      <c r="V50" s="231" t="s">
        <v>222</v>
      </c>
      <c r="W50" s="231" t="s">
        <v>222</v>
      </c>
      <c r="X50" s="231" t="s">
        <v>224</v>
      </c>
      <c r="Y50" s="231" t="s">
        <v>222</v>
      </c>
      <c r="Z50" s="231" t="s">
        <v>224</v>
      </c>
      <c r="AA50" s="231" t="s">
        <v>222</v>
      </c>
      <c r="AB50" s="231" t="s">
        <v>224</v>
      </c>
      <c r="AC50" s="231" t="s">
        <v>224</v>
      </c>
      <c r="AD50" s="231" t="s">
        <v>224</v>
      </c>
      <c r="AE50" s="231" t="s">
        <v>224</v>
      </c>
      <c r="AF50" s="231" t="s">
        <v>224</v>
      </c>
      <c r="AG50" s="231" t="s">
        <v>223</v>
      </c>
      <c r="AH50" s="231" t="s">
        <v>223</v>
      </c>
      <c r="AI50" s="231" t="s">
        <v>223</v>
      </c>
      <c r="AJ50" s="231" t="s">
        <v>223</v>
      </c>
      <c r="AK50" s="231" t="s">
        <v>223</v>
      </c>
      <c r="AQ50" s="231">
        <v>35</v>
      </c>
    </row>
    <row r="51" spans="1:43" x14ac:dyDescent="0.3">
      <c r="A51" s="231">
        <v>213741</v>
      </c>
      <c r="B51" s="231" t="s">
        <v>67</v>
      </c>
      <c r="C51" s="231" t="s">
        <v>224</v>
      </c>
      <c r="D51" s="231" t="s">
        <v>224</v>
      </c>
      <c r="E51" s="231" t="s">
        <v>224</v>
      </c>
      <c r="F51" s="231" t="s">
        <v>224</v>
      </c>
      <c r="G51" s="231" t="s">
        <v>222</v>
      </c>
      <c r="H51" s="231" t="s">
        <v>224</v>
      </c>
      <c r="I51" s="231" t="s">
        <v>224</v>
      </c>
      <c r="J51" s="231" t="s">
        <v>222</v>
      </c>
      <c r="K51" s="231" t="s">
        <v>222</v>
      </c>
      <c r="L51" s="231" t="s">
        <v>224</v>
      </c>
      <c r="M51" s="231" t="s">
        <v>222</v>
      </c>
      <c r="N51" s="231" t="s">
        <v>224</v>
      </c>
      <c r="O51" s="231" t="s">
        <v>224</v>
      </c>
      <c r="P51" s="231" t="s">
        <v>222</v>
      </c>
      <c r="Q51" s="231" t="s">
        <v>224</v>
      </c>
      <c r="R51" s="231" t="s">
        <v>222</v>
      </c>
      <c r="S51" s="231" t="s">
        <v>222</v>
      </c>
      <c r="T51" s="231" t="s">
        <v>224</v>
      </c>
      <c r="U51" s="231" t="s">
        <v>224</v>
      </c>
      <c r="V51" s="231" t="s">
        <v>224</v>
      </c>
      <c r="W51" s="231" t="s">
        <v>222</v>
      </c>
      <c r="X51" s="231" t="s">
        <v>224</v>
      </c>
      <c r="Y51" s="231" t="s">
        <v>224</v>
      </c>
      <c r="Z51" s="231" t="s">
        <v>224</v>
      </c>
      <c r="AA51" s="231" t="s">
        <v>222</v>
      </c>
      <c r="AB51" s="231" t="s">
        <v>222</v>
      </c>
      <c r="AC51" s="231" t="s">
        <v>224</v>
      </c>
      <c r="AD51" s="231" t="s">
        <v>222</v>
      </c>
      <c r="AE51" s="231" t="s">
        <v>222</v>
      </c>
      <c r="AF51" s="231" t="s">
        <v>222</v>
      </c>
      <c r="AG51" s="231" t="s">
        <v>223</v>
      </c>
      <c r="AH51" s="231" t="s">
        <v>223</v>
      </c>
      <c r="AI51" s="231" t="s">
        <v>223</v>
      </c>
      <c r="AJ51" s="231" t="s">
        <v>223</v>
      </c>
      <c r="AK51" s="231" t="s">
        <v>223</v>
      </c>
      <c r="AQ51" s="231">
        <v>35</v>
      </c>
    </row>
    <row r="52" spans="1:43" x14ac:dyDescent="0.3">
      <c r="A52" s="231">
        <v>213937</v>
      </c>
      <c r="B52" s="231" t="s">
        <v>67</v>
      </c>
      <c r="C52" s="231" t="s">
        <v>224</v>
      </c>
      <c r="D52" s="231" t="s">
        <v>224</v>
      </c>
      <c r="E52" s="231" t="s">
        <v>222</v>
      </c>
      <c r="F52" s="231" t="s">
        <v>224</v>
      </c>
      <c r="G52" s="231" t="s">
        <v>222</v>
      </c>
      <c r="H52" s="231" t="s">
        <v>222</v>
      </c>
      <c r="I52" s="231" t="s">
        <v>224</v>
      </c>
      <c r="J52" s="231" t="s">
        <v>224</v>
      </c>
      <c r="K52" s="231" t="s">
        <v>222</v>
      </c>
      <c r="L52" s="231" t="s">
        <v>224</v>
      </c>
      <c r="M52" s="231" t="s">
        <v>224</v>
      </c>
      <c r="N52" s="231" t="s">
        <v>222</v>
      </c>
      <c r="O52" s="231" t="s">
        <v>224</v>
      </c>
      <c r="P52" s="231" t="s">
        <v>222</v>
      </c>
      <c r="Q52" s="231" t="s">
        <v>222</v>
      </c>
      <c r="R52" s="231" t="s">
        <v>224</v>
      </c>
      <c r="S52" s="231" t="s">
        <v>222</v>
      </c>
      <c r="T52" s="231" t="s">
        <v>224</v>
      </c>
      <c r="U52" s="231" t="s">
        <v>224</v>
      </c>
      <c r="V52" s="231" t="s">
        <v>222</v>
      </c>
      <c r="W52" s="231" t="s">
        <v>222</v>
      </c>
      <c r="X52" s="231" t="s">
        <v>224</v>
      </c>
      <c r="Y52" s="231" t="s">
        <v>222</v>
      </c>
      <c r="Z52" s="231" t="s">
        <v>222</v>
      </c>
      <c r="AA52" s="231" t="s">
        <v>224</v>
      </c>
      <c r="AB52" s="231" t="s">
        <v>222</v>
      </c>
      <c r="AC52" s="231" t="s">
        <v>224</v>
      </c>
      <c r="AD52" s="231" t="s">
        <v>224</v>
      </c>
      <c r="AE52" s="231" t="s">
        <v>222</v>
      </c>
      <c r="AF52" s="231" t="s">
        <v>224</v>
      </c>
      <c r="AG52" s="231" t="s">
        <v>223</v>
      </c>
      <c r="AH52" s="231" t="s">
        <v>223</v>
      </c>
      <c r="AI52" s="231" t="s">
        <v>223</v>
      </c>
      <c r="AJ52" s="231" t="s">
        <v>223</v>
      </c>
      <c r="AK52" s="231" t="s">
        <v>223</v>
      </c>
      <c r="AQ52" s="231">
        <v>35</v>
      </c>
    </row>
    <row r="53" spans="1:43" x14ac:dyDescent="0.3">
      <c r="A53" s="231">
        <v>214057</v>
      </c>
      <c r="B53" s="231" t="s">
        <v>67</v>
      </c>
      <c r="C53" s="231" t="s">
        <v>224</v>
      </c>
      <c r="D53" s="231" t="s">
        <v>224</v>
      </c>
      <c r="E53" s="231" t="s">
        <v>224</v>
      </c>
      <c r="F53" s="231" t="s">
        <v>222</v>
      </c>
      <c r="G53" s="231" t="s">
        <v>222</v>
      </c>
      <c r="H53" s="231" t="s">
        <v>222</v>
      </c>
      <c r="I53" s="231" t="s">
        <v>222</v>
      </c>
      <c r="J53" s="231" t="s">
        <v>224</v>
      </c>
      <c r="K53" s="231" t="s">
        <v>222</v>
      </c>
      <c r="L53" s="231" t="s">
        <v>224</v>
      </c>
      <c r="M53" s="231" t="s">
        <v>224</v>
      </c>
      <c r="N53" s="231" t="s">
        <v>224</v>
      </c>
      <c r="O53" s="231" t="s">
        <v>224</v>
      </c>
      <c r="P53" s="231" t="s">
        <v>222</v>
      </c>
      <c r="Q53" s="231" t="s">
        <v>222</v>
      </c>
      <c r="R53" s="231" t="s">
        <v>224</v>
      </c>
      <c r="S53" s="231" t="s">
        <v>224</v>
      </c>
      <c r="T53" s="231" t="s">
        <v>224</v>
      </c>
      <c r="U53" s="231" t="s">
        <v>224</v>
      </c>
      <c r="V53" s="231" t="s">
        <v>224</v>
      </c>
      <c r="W53" s="231" t="s">
        <v>222</v>
      </c>
      <c r="X53" s="231" t="s">
        <v>224</v>
      </c>
      <c r="Y53" s="231" t="s">
        <v>222</v>
      </c>
      <c r="Z53" s="231" t="s">
        <v>222</v>
      </c>
      <c r="AA53" s="231" t="s">
        <v>222</v>
      </c>
      <c r="AB53" s="231" t="s">
        <v>222</v>
      </c>
      <c r="AC53" s="231" t="s">
        <v>224</v>
      </c>
      <c r="AD53" s="231" t="s">
        <v>222</v>
      </c>
      <c r="AE53" s="231" t="s">
        <v>222</v>
      </c>
      <c r="AF53" s="231" t="s">
        <v>224</v>
      </c>
      <c r="AG53" s="231" t="s">
        <v>223</v>
      </c>
      <c r="AH53" s="231" t="s">
        <v>223</v>
      </c>
      <c r="AI53" s="231" t="s">
        <v>223</v>
      </c>
      <c r="AJ53" s="231" t="s">
        <v>223</v>
      </c>
      <c r="AK53" s="231" t="s">
        <v>223</v>
      </c>
      <c r="AQ53" s="231">
        <v>35</v>
      </c>
    </row>
    <row r="54" spans="1:43" x14ac:dyDescent="0.3">
      <c r="A54" s="231">
        <v>214087</v>
      </c>
      <c r="B54" s="231" t="s">
        <v>67</v>
      </c>
      <c r="C54" s="231" t="s">
        <v>222</v>
      </c>
      <c r="D54" s="231" t="s">
        <v>224</v>
      </c>
      <c r="E54" s="231" t="s">
        <v>224</v>
      </c>
      <c r="F54" s="231" t="s">
        <v>224</v>
      </c>
      <c r="G54" s="231" t="s">
        <v>224</v>
      </c>
      <c r="H54" s="231" t="s">
        <v>224</v>
      </c>
      <c r="I54" s="231" t="s">
        <v>224</v>
      </c>
      <c r="J54" s="231" t="s">
        <v>224</v>
      </c>
      <c r="K54" s="231" t="s">
        <v>224</v>
      </c>
      <c r="L54" s="231" t="s">
        <v>224</v>
      </c>
      <c r="M54" s="231" t="s">
        <v>222</v>
      </c>
      <c r="N54" s="231" t="s">
        <v>224</v>
      </c>
      <c r="O54" s="231" t="s">
        <v>224</v>
      </c>
      <c r="P54" s="231" t="s">
        <v>224</v>
      </c>
      <c r="Q54" s="231" t="s">
        <v>224</v>
      </c>
      <c r="R54" s="231" t="s">
        <v>224</v>
      </c>
      <c r="S54" s="231" t="s">
        <v>222</v>
      </c>
      <c r="T54" s="231" t="s">
        <v>224</v>
      </c>
      <c r="U54" s="231" t="s">
        <v>224</v>
      </c>
      <c r="V54" s="231" t="s">
        <v>224</v>
      </c>
      <c r="W54" s="231" t="s">
        <v>222</v>
      </c>
      <c r="X54" s="231" t="s">
        <v>224</v>
      </c>
      <c r="Y54" s="231" t="s">
        <v>222</v>
      </c>
      <c r="Z54" s="231" t="s">
        <v>224</v>
      </c>
      <c r="AA54" s="231" t="s">
        <v>224</v>
      </c>
      <c r="AB54" s="231" t="s">
        <v>222</v>
      </c>
      <c r="AC54" s="231" t="s">
        <v>224</v>
      </c>
      <c r="AD54" s="231" t="s">
        <v>224</v>
      </c>
      <c r="AE54" s="231" t="s">
        <v>224</v>
      </c>
      <c r="AF54" s="231" t="s">
        <v>224</v>
      </c>
      <c r="AG54" s="231" t="s">
        <v>223</v>
      </c>
      <c r="AH54" s="231" t="s">
        <v>223</v>
      </c>
      <c r="AI54" s="231" t="s">
        <v>223</v>
      </c>
      <c r="AJ54" s="231" t="s">
        <v>223</v>
      </c>
      <c r="AK54" s="231" t="s">
        <v>223</v>
      </c>
      <c r="AQ54" s="231">
        <v>35</v>
      </c>
    </row>
    <row r="55" spans="1:43" x14ac:dyDescent="0.3">
      <c r="A55" s="231">
        <v>214108</v>
      </c>
      <c r="B55" s="231" t="s">
        <v>67</v>
      </c>
      <c r="C55" s="231" t="s">
        <v>224</v>
      </c>
      <c r="D55" s="231" t="s">
        <v>224</v>
      </c>
      <c r="E55" s="231" t="s">
        <v>224</v>
      </c>
      <c r="F55" s="231" t="s">
        <v>224</v>
      </c>
      <c r="G55" s="231" t="s">
        <v>222</v>
      </c>
      <c r="H55" s="231" t="s">
        <v>224</v>
      </c>
      <c r="I55" s="231" t="s">
        <v>224</v>
      </c>
      <c r="J55" s="231" t="s">
        <v>224</v>
      </c>
      <c r="K55" s="231" t="s">
        <v>224</v>
      </c>
      <c r="L55" s="231" t="s">
        <v>224</v>
      </c>
      <c r="M55" s="231" t="s">
        <v>222</v>
      </c>
      <c r="N55" s="231" t="s">
        <v>224</v>
      </c>
      <c r="O55" s="231" t="s">
        <v>224</v>
      </c>
      <c r="P55" s="231" t="s">
        <v>224</v>
      </c>
      <c r="Q55" s="231" t="s">
        <v>222</v>
      </c>
      <c r="R55" s="231" t="s">
        <v>223</v>
      </c>
      <c r="S55" s="231" t="s">
        <v>222</v>
      </c>
      <c r="T55" s="231" t="s">
        <v>224</v>
      </c>
      <c r="U55" s="231" t="s">
        <v>224</v>
      </c>
      <c r="V55" s="231" t="s">
        <v>224</v>
      </c>
      <c r="W55" s="231" t="s">
        <v>222</v>
      </c>
      <c r="X55" s="231" t="s">
        <v>224</v>
      </c>
      <c r="Y55" s="231" t="s">
        <v>222</v>
      </c>
      <c r="Z55" s="231" t="s">
        <v>224</v>
      </c>
      <c r="AA55" s="231" t="s">
        <v>222</v>
      </c>
      <c r="AB55" s="231" t="s">
        <v>222</v>
      </c>
      <c r="AC55" s="231" t="s">
        <v>224</v>
      </c>
      <c r="AD55" s="231" t="s">
        <v>224</v>
      </c>
      <c r="AE55" s="231" t="s">
        <v>222</v>
      </c>
      <c r="AF55" s="231" t="s">
        <v>223</v>
      </c>
      <c r="AG55" s="231" t="s">
        <v>223</v>
      </c>
      <c r="AH55" s="231" t="s">
        <v>223</v>
      </c>
      <c r="AI55" s="231" t="s">
        <v>223</v>
      </c>
      <c r="AJ55" s="231" t="s">
        <v>223</v>
      </c>
      <c r="AK55" s="231" t="s">
        <v>223</v>
      </c>
      <c r="AQ55" s="231">
        <v>35</v>
      </c>
    </row>
    <row r="56" spans="1:43" x14ac:dyDescent="0.3">
      <c r="A56" s="231">
        <v>214189</v>
      </c>
      <c r="B56" s="231" t="s">
        <v>67</v>
      </c>
      <c r="C56" s="231" t="s">
        <v>222</v>
      </c>
      <c r="D56" s="231" t="s">
        <v>224</v>
      </c>
      <c r="E56" s="231" t="s">
        <v>222</v>
      </c>
      <c r="F56" s="231" t="s">
        <v>222</v>
      </c>
      <c r="G56" s="231" t="s">
        <v>222</v>
      </c>
      <c r="H56" s="231" t="s">
        <v>224</v>
      </c>
      <c r="I56" s="231" t="s">
        <v>222</v>
      </c>
      <c r="J56" s="231" t="s">
        <v>222</v>
      </c>
      <c r="K56" s="231" t="s">
        <v>224</v>
      </c>
      <c r="L56" s="231" t="s">
        <v>224</v>
      </c>
      <c r="M56" s="231" t="s">
        <v>224</v>
      </c>
      <c r="N56" s="231" t="s">
        <v>224</v>
      </c>
      <c r="O56" s="231" t="s">
        <v>222</v>
      </c>
      <c r="P56" s="231" t="s">
        <v>224</v>
      </c>
      <c r="Q56" s="231" t="s">
        <v>224</v>
      </c>
      <c r="R56" s="231" t="s">
        <v>224</v>
      </c>
      <c r="S56" s="231" t="s">
        <v>224</v>
      </c>
      <c r="T56" s="231" t="s">
        <v>224</v>
      </c>
      <c r="U56" s="231" t="s">
        <v>224</v>
      </c>
      <c r="V56" s="231" t="s">
        <v>222</v>
      </c>
      <c r="W56" s="231" t="s">
        <v>224</v>
      </c>
      <c r="X56" s="231" t="s">
        <v>222</v>
      </c>
      <c r="Y56" s="231" t="s">
        <v>222</v>
      </c>
      <c r="Z56" s="231" t="s">
        <v>222</v>
      </c>
      <c r="AA56" s="231" t="s">
        <v>222</v>
      </c>
      <c r="AB56" s="231" t="s">
        <v>224</v>
      </c>
      <c r="AC56" s="231" t="s">
        <v>222</v>
      </c>
      <c r="AD56" s="231" t="s">
        <v>224</v>
      </c>
      <c r="AE56" s="231" t="s">
        <v>224</v>
      </c>
      <c r="AF56" s="231" t="s">
        <v>222</v>
      </c>
      <c r="AG56" s="231" t="s">
        <v>223</v>
      </c>
      <c r="AH56" s="231" t="s">
        <v>223</v>
      </c>
      <c r="AI56" s="231" t="s">
        <v>223</v>
      </c>
      <c r="AJ56" s="231" t="s">
        <v>223</v>
      </c>
      <c r="AK56" s="231" t="s">
        <v>223</v>
      </c>
      <c r="AQ56" s="231">
        <v>35</v>
      </c>
    </row>
    <row r="57" spans="1:43" x14ac:dyDescent="0.3">
      <c r="A57" s="231">
        <v>214248</v>
      </c>
      <c r="B57" s="231" t="s">
        <v>67</v>
      </c>
      <c r="C57" s="231" t="s">
        <v>224</v>
      </c>
      <c r="D57" s="231" t="s">
        <v>222</v>
      </c>
      <c r="E57" s="231" t="s">
        <v>222</v>
      </c>
      <c r="F57" s="231" t="s">
        <v>222</v>
      </c>
      <c r="G57" s="231" t="s">
        <v>222</v>
      </c>
      <c r="H57" s="231" t="s">
        <v>222</v>
      </c>
      <c r="I57" s="231" t="s">
        <v>224</v>
      </c>
      <c r="J57" s="231" t="s">
        <v>222</v>
      </c>
      <c r="K57" s="231" t="s">
        <v>224</v>
      </c>
      <c r="L57" s="231" t="s">
        <v>224</v>
      </c>
      <c r="M57" s="231" t="s">
        <v>222</v>
      </c>
      <c r="N57" s="231" t="s">
        <v>224</v>
      </c>
      <c r="O57" s="231" t="s">
        <v>222</v>
      </c>
      <c r="P57" s="231" t="s">
        <v>222</v>
      </c>
      <c r="Q57" s="231" t="s">
        <v>222</v>
      </c>
      <c r="R57" s="231" t="s">
        <v>222</v>
      </c>
      <c r="S57" s="231" t="s">
        <v>222</v>
      </c>
      <c r="T57" s="231" t="s">
        <v>224</v>
      </c>
      <c r="U57" s="231" t="s">
        <v>224</v>
      </c>
      <c r="V57" s="231" t="s">
        <v>224</v>
      </c>
      <c r="W57" s="231" t="s">
        <v>222</v>
      </c>
      <c r="X57" s="231" t="s">
        <v>222</v>
      </c>
      <c r="Y57" s="231" t="s">
        <v>222</v>
      </c>
      <c r="Z57" s="231" t="s">
        <v>222</v>
      </c>
      <c r="AA57" s="231" t="s">
        <v>222</v>
      </c>
      <c r="AB57" s="231" t="s">
        <v>222</v>
      </c>
      <c r="AC57" s="231" t="s">
        <v>222</v>
      </c>
      <c r="AD57" s="231" t="s">
        <v>224</v>
      </c>
      <c r="AE57" s="231" t="s">
        <v>224</v>
      </c>
      <c r="AF57" s="231" t="s">
        <v>224</v>
      </c>
      <c r="AG57" s="231" t="s">
        <v>223</v>
      </c>
      <c r="AH57" s="231" t="s">
        <v>223</v>
      </c>
      <c r="AI57" s="231" t="s">
        <v>223</v>
      </c>
      <c r="AJ57" s="231" t="s">
        <v>223</v>
      </c>
      <c r="AK57" s="231" t="s">
        <v>223</v>
      </c>
      <c r="AQ57" s="231">
        <v>35</v>
      </c>
    </row>
    <row r="58" spans="1:43" x14ac:dyDescent="0.3">
      <c r="A58" s="231">
        <v>214324</v>
      </c>
      <c r="B58" s="231" t="s">
        <v>67</v>
      </c>
      <c r="C58" s="231" t="s">
        <v>224</v>
      </c>
      <c r="D58" s="231" t="s">
        <v>224</v>
      </c>
      <c r="E58" s="231" t="s">
        <v>224</v>
      </c>
      <c r="F58" s="231" t="s">
        <v>224</v>
      </c>
      <c r="G58" s="231" t="s">
        <v>224</v>
      </c>
      <c r="H58" s="231" t="s">
        <v>224</v>
      </c>
      <c r="I58" s="231" t="s">
        <v>224</v>
      </c>
      <c r="J58" s="231" t="s">
        <v>224</v>
      </c>
      <c r="K58" s="231" t="s">
        <v>224</v>
      </c>
      <c r="L58" s="231" t="s">
        <v>224</v>
      </c>
      <c r="M58" s="231" t="s">
        <v>222</v>
      </c>
      <c r="N58" s="231" t="s">
        <v>224</v>
      </c>
      <c r="O58" s="231" t="s">
        <v>224</v>
      </c>
      <c r="P58" s="231" t="s">
        <v>224</v>
      </c>
      <c r="Q58" s="231" t="s">
        <v>224</v>
      </c>
      <c r="R58" s="231" t="s">
        <v>224</v>
      </c>
      <c r="S58" s="231" t="s">
        <v>224</v>
      </c>
      <c r="T58" s="231" t="s">
        <v>224</v>
      </c>
      <c r="U58" s="231" t="s">
        <v>224</v>
      </c>
      <c r="V58" s="231" t="s">
        <v>224</v>
      </c>
      <c r="W58" s="231" t="s">
        <v>224</v>
      </c>
      <c r="X58" s="231" t="s">
        <v>222</v>
      </c>
      <c r="Y58" s="231" t="s">
        <v>222</v>
      </c>
      <c r="Z58" s="231" t="s">
        <v>224</v>
      </c>
      <c r="AA58" s="231" t="s">
        <v>222</v>
      </c>
      <c r="AB58" s="231" t="s">
        <v>224</v>
      </c>
      <c r="AC58" s="231" t="s">
        <v>224</v>
      </c>
      <c r="AD58" s="231" t="s">
        <v>223</v>
      </c>
      <c r="AE58" s="231" t="s">
        <v>223</v>
      </c>
      <c r="AF58" s="231" t="s">
        <v>224</v>
      </c>
      <c r="AG58" s="231" t="s">
        <v>223</v>
      </c>
      <c r="AH58" s="231" t="s">
        <v>223</v>
      </c>
      <c r="AI58" s="231" t="s">
        <v>223</v>
      </c>
      <c r="AJ58" s="231" t="s">
        <v>223</v>
      </c>
      <c r="AK58" s="231" t="s">
        <v>223</v>
      </c>
      <c r="AQ58" s="231">
        <v>35</v>
      </c>
    </row>
    <row r="59" spans="1:43" x14ac:dyDescent="0.3">
      <c r="A59" s="231">
        <v>214386</v>
      </c>
      <c r="B59" s="231" t="s">
        <v>67</v>
      </c>
      <c r="C59" s="231" t="s">
        <v>224</v>
      </c>
      <c r="D59" s="231" t="s">
        <v>224</v>
      </c>
      <c r="E59" s="231" t="s">
        <v>224</v>
      </c>
      <c r="F59" s="231" t="s">
        <v>224</v>
      </c>
      <c r="G59" s="231" t="s">
        <v>224</v>
      </c>
      <c r="H59" s="231" t="s">
        <v>224</v>
      </c>
      <c r="I59" s="231" t="s">
        <v>224</v>
      </c>
      <c r="J59" s="231" t="s">
        <v>224</v>
      </c>
      <c r="K59" s="231" t="s">
        <v>224</v>
      </c>
      <c r="L59" s="231" t="s">
        <v>224</v>
      </c>
      <c r="M59" s="231" t="s">
        <v>224</v>
      </c>
      <c r="N59" s="231" t="s">
        <v>224</v>
      </c>
      <c r="O59" s="231" t="s">
        <v>222</v>
      </c>
      <c r="P59" s="231" t="s">
        <v>224</v>
      </c>
      <c r="Q59" s="231" t="s">
        <v>222</v>
      </c>
      <c r="R59" s="231" t="s">
        <v>222</v>
      </c>
      <c r="S59" s="231" t="s">
        <v>224</v>
      </c>
      <c r="T59" s="231" t="s">
        <v>224</v>
      </c>
      <c r="U59" s="231" t="s">
        <v>224</v>
      </c>
      <c r="V59" s="231" t="s">
        <v>222</v>
      </c>
      <c r="W59" s="231" t="s">
        <v>224</v>
      </c>
      <c r="X59" s="231" t="s">
        <v>224</v>
      </c>
      <c r="Y59" s="231" t="s">
        <v>224</v>
      </c>
      <c r="Z59" s="231" t="s">
        <v>222</v>
      </c>
      <c r="AA59" s="231" t="s">
        <v>222</v>
      </c>
      <c r="AB59" s="231" t="s">
        <v>224</v>
      </c>
      <c r="AC59" s="231" t="s">
        <v>224</v>
      </c>
      <c r="AD59" s="231" t="s">
        <v>224</v>
      </c>
      <c r="AE59" s="231" t="s">
        <v>222</v>
      </c>
      <c r="AF59" s="231" t="s">
        <v>224</v>
      </c>
      <c r="AG59" s="231" t="s">
        <v>223</v>
      </c>
      <c r="AH59" s="231" t="s">
        <v>223</v>
      </c>
      <c r="AI59" s="231" t="s">
        <v>223</v>
      </c>
      <c r="AJ59" s="231" t="s">
        <v>223</v>
      </c>
      <c r="AK59" s="231" t="s">
        <v>223</v>
      </c>
      <c r="AQ59" s="231">
        <v>35</v>
      </c>
    </row>
    <row r="60" spans="1:43" x14ac:dyDescent="0.3">
      <c r="A60" s="231">
        <v>214467</v>
      </c>
      <c r="B60" s="231" t="s">
        <v>67</v>
      </c>
      <c r="C60" s="231" t="s">
        <v>222</v>
      </c>
      <c r="D60" s="231" t="s">
        <v>224</v>
      </c>
      <c r="E60" s="231" t="s">
        <v>222</v>
      </c>
      <c r="F60" s="231" t="s">
        <v>224</v>
      </c>
      <c r="G60" s="231" t="s">
        <v>224</v>
      </c>
      <c r="H60" s="231" t="s">
        <v>224</v>
      </c>
      <c r="I60" s="231" t="s">
        <v>224</v>
      </c>
      <c r="J60" s="231" t="s">
        <v>222</v>
      </c>
      <c r="K60" s="231" t="s">
        <v>224</v>
      </c>
      <c r="L60" s="231" t="s">
        <v>222</v>
      </c>
      <c r="M60" s="231" t="s">
        <v>222</v>
      </c>
      <c r="N60" s="231" t="s">
        <v>224</v>
      </c>
      <c r="O60" s="231" t="s">
        <v>222</v>
      </c>
      <c r="P60" s="231" t="s">
        <v>222</v>
      </c>
      <c r="Q60" s="231" t="s">
        <v>224</v>
      </c>
      <c r="R60" s="231" t="s">
        <v>224</v>
      </c>
      <c r="S60" s="231" t="s">
        <v>224</v>
      </c>
      <c r="T60" s="231" t="s">
        <v>224</v>
      </c>
      <c r="U60" s="231" t="s">
        <v>224</v>
      </c>
      <c r="V60" s="231" t="s">
        <v>224</v>
      </c>
      <c r="W60" s="231" t="s">
        <v>222</v>
      </c>
      <c r="X60" s="231" t="s">
        <v>222</v>
      </c>
      <c r="Y60" s="231" t="s">
        <v>222</v>
      </c>
      <c r="Z60" s="231" t="s">
        <v>224</v>
      </c>
      <c r="AA60" s="231" t="s">
        <v>224</v>
      </c>
      <c r="AB60" s="231" t="s">
        <v>222</v>
      </c>
      <c r="AC60" s="231" t="s">
        <v>224</v>
      </c>
      <c r="AD60" s="231" t="s">
        <v>224</v>
      </c>
      <c r="AE60" s="231" t="s">
        <v>223</v>
      </c>
      <c r="AF60" s="231" t="s">
        <v>224</v>
      </c>
      <c r="AG60" s="231" t="s">
        <v>223</v>
      </c>
      <c r="AH60" s="231" t="s">
        <v>223</v>
      </c>
      <c r="AI60" s="231" t="s">
        <v>223</v>
      </c>
      <c r="AJ60" s="231" t="s">
        <v>223</v>
      </c>
      <c r="AK60" s="231" t="s">
        <v>223</v>
      </c>
      <c r="AQ60" s="231">
        <v>35</v>
      </c>
    </row>
    <row r="61" spans="1:43" x14ac:dyDescent="0.3">
      <c r="A61" s="231">
        <v>214477</v>
      </c>
      <c r="B61" s="231" t="s">
        <v>67</v>
      </c>
      <c r="C61" s="231" t="s">
        <v>224</v>
      </c>
      <c r="D61" s="231" t="s">
        <v>224</v>
      </c>
      <c r="E61" s="231" t="s">
        <v>224</v>
      </c>
      <c r="F61" s="231" t="s">
        <v>224</v>
      </c>
      <c r="G61" s="231" t="s">
        <v>222</v>
      </c>
      <c r="H61" s="231" t="s">
        <v>224</v>
      </c>
      <c r="I61" s="231" t="s">
        <v>224</v>
      </c>
      <c r="J61" s="231" t="s">
        <v>222</v>
      </c>
      <c r="K61" s="231" t="s">
        <v>222</v>
      </c>
      <c r="L61" s="231" t="s">
        <v>222</v>
      </c>
      <c r="M61" s="231" t="s">
        <v>224</v>
      </c>
      <c r="N61" s="231" t="s">
        <v>222</v>
      </c>
      <c r="O61" s="231" t="s">
        <v>224</v>
      </c>
      <c r="P61" s="231" t="s">
        <v>224</v>
      </c>
      <c r="Q61" s="231" t="s">
        <v>222</v>
      </c>
      <c r="R61" s="231" t="s">
        <v>224</v>
      </c>
      <c r="S61" s="231" t="s">
        <v>224</v>
      </c>
      <c r="T61" s="231" t="s">
        <v>224</v>
      </c>
      <c r="U61" s="231" t="s">
        <v>224</v>
      </c>
      <c r="V61" s="231" t="s">
        <v>224</v>
      </c>
      <c r="W61" s="231" t="s">
        <v>224</v>
      </c>
      <c r="X61" s="231" t="s">
        <v>224</v>
      </c>
      <c r="Y61" s="231" t="s">
        <v>224</v>
      </c>
      <c r="Z61" s="231" t="s">
        <v>222</v>
      </c>
      <c r="AA61" s="231" t="s">
        <v>222</v>
      </c>
      <c r="AB61" s="231" t="s">
        <v>222</v>
      </c>
      <c r="AC61" s="231" t="s">
        <v>224</v>
      </c>
      <c r="AD61" s="231" t="s">
        <v>222</v>
      </c>
      <c r="AE61" s="231" t="s">
        <v>222</v>
      </c>
      <c r="AF61" s="231" t="s">
        <v>222</v>
      </c>
      <c r="AG61" s="231" t="s">
        <v>223</v>
      </c>
      <c r="AH61" s="231" t="s">
        <v>223</v>
      </c>
      <c r="AI61" s="231" t="s">
        <v>223</v>
      </c>
      <c r="AJ61" s="231" t="s">
        <v>223</v>
      </c>
      <c r="AK61" s="231" t="s">
        <v>223</v>
      </c>
      <c r="AQ61" s="231">
        <v>35</v>
      </c>
    </row>
    <row r="62" spans="1:43" x14ac:dyDescent="0.3">
      <c r="A62" s="231">
        <v>214478</v>
      </c>
      <c r="B62" s="231" t="s">
        <v>67</v>
      </c>
      <c r="C62" s="231" t="s">
        <v>222</v>
      </c>
      <c r="D62" s="231" t="s">
        <v>224</v>
      </c>
      <c r="E62" s="231" t="s">
        <v>224</v>
      </c>
      <c r="F62" s="231" t="s">
        <v>224</v>
      </c>
      <c r="G62" s="231" t="s">
        <v>222</v>
      </c>
      <c r="H62" s="231" t="s">
        <v>224</v>
      </c>
      <c r="I62" s="231" t="s">
        <v>224</v>
      </c>
      <c r="J62" s="231" t="s">
        <v>224</v>
      </c>
      <c r="K62" s="231" t="s">
        <v>224</v>
      </c>
      <c r="L62" s="231" t="s">
        <v>224</v>
      </c>
      <c r="M62" s="231" t="s">
        <v>222</v>
      </c>
      <c r="N62" s="231" t="s">
        <v>224</v>
      </c>
      <c r="O62" s="231" t="s">
        <v>224</v>
      </c>
      <c r="P62" s="231" t="s">
        <v>222</v>
      </c>
      <c r="Q62" s="231" t="s">
        <v>224</v>
      </c>
      <c r="R62" s="231" t="s">
        <v>224</v>
      </c>
      <c r="S62" s="231" t="s">
        <v>222</v>
      </c>
      <c r="T62" s="231" t="s">
        <v>224</v>
      </c>
      <c r="U62" s="231" t="s">
        <v>224</v>
      </c>
      <c r="V62" s="231" t="s">
        <v>224</v>
      </c>
      <c r="W62" s="231" t="s">
        <v>222</v>
      </c>
      <c r="X62" s="231" t="s">
        <v>222</v>
      </c>
      <c r="Y62" s="231" t="s">
        <v>224</v>
      </c>
      <c r="Z62" s="231" t="s">
        <v>222</v>
      </c>
      <c r="AA62" s="231" t="s">
        <v>222</v>
      </c>
      <c r="AB62" s="231" t="s">
        <v>224</v>
      </c>
      <c r="AC62" s="231" t="s">
        <v>224</v>
      </c>
      <c r="AD62" s="231" t="s">
        <v>224</v>
      </c>
      <c r="AE62" s="231" t="s">
        <v>223</v>
      </c>
      <c r="AF62" s="231" t="s">
        <v>222</v>
      </c>
      <c r="AG62" s="231" t="s">
        <v>223</v>
      </c>
      <c r="AH62" s="231" t="s">
        <v>223</v>
      </c>
      <c r="AI62" s="231" t="s">
        <v>223</v>
      </c>
      <c r="AJ62" s="231" t="s">
        <v>223</v>
      </c>
      <c r="AK62" s="231" t="s">
        <v>223</v>
      </c>
      <c r="AQ62" s="231">
        <v>35</v>
      </c>
    </row>
    <row r="63" spans="1:43" x14ac:dyDescent="0.3">
      <c r="A63" s="231">
        <v>214488</v>
      </c>
      <c r="B63" s="231" t="s">
        <v>67</v>
      </c>
      <c r="C63" s="231" t="s">
        <v>224</v>
      </c>
      <c r="D63" s="231" t="s">
        <v>224</v>
      </c>
      <c r="E63" s="231" t="s">
        <v>222</v>
      </c>
      <c r="F63" s="231" t="s">
        <v>224</v>
      </c>
      <c r="G63" s="231" t="s">
        <v>222</v>
      </c>
      <c r="H63" s="231" t="s">
        <v>224</v>
      </c>
      <c r="I63" s="231" t="s">
        <v>224</v>
      </c>
      <c r="J63" s="231" t="s">
        <v>222</v>
      </c>
      <c r="K63" s="231" t="s">
        <v>224</v>
      </c>
      <c r="L63" s="231" t="s">
        <v>224</v>
      </c>
      <c r="M63" s="231" t="s">
        <v>222</v>
      </c>
      <c r="N63" s="231" t="s">
        <v>222</v>
      </c>
      <c r="O63" s="231" t="s">
        <v>224</v>
      </c>
      <c r="P63" s="231" t="s">
        <v>222</v>
      </c>
      <c r="Q63" s="231" t="s">
        <v>224</v>
      </c>
      <c r="R63" s="231" t="s">
        <v>224</v>
      </c>
      <c r="S63" s="231" t="s">
        <v>222</v>
      </c>
      <c r="T63" s="231" t="s">
        <v>224</v>
      </c>
      <c r="U63" s="231" t="s">
        <v>224</v>
      </c>
      <c r="V63" s="231" t="s">
        <v>224</v>
      </c>
      <c r="W63" s="231" t="s">
        <v>222</v>
      </c>
      <c r="X63" s="231" t="s">
        <v>222</v>
      </c>
      <c r="Y63" s="231" t="s">
        <v>223</v>
      </c>
      <c r="Z63" s="231" t="s">
        <v>224</v>
      </c>
      <c r="AA63" s="231" t="s">
        <v>224</v>
      </c>
      <c r="AB63" s="231" t="s">
        <v>224</v>
      </c>
      <c r="AC63" s="231" t="s">
        <v>224</v>
      </c>
      <c r="AD63" s="231" t="s">
        <v>223</v>
      </c>
      <c r="AE63" s="231" t="s">
        <v>224</v>
      </c>
      <c r="AF63" s="231" t="s">
        <v>224</v>
      </c>
      <c r="AG63" s="231" t="s">
        <v>223</v>
      </c>
      <c r="AH63" s="231" t="s">
        <v>223</v>
      </c>
      <c r="AI63" s="231" t="s">
        <v>223</v>
      </c>
      <c r="AJ63" s="231" t="s">
        <v>223</v>
      </c>
      <c r="AK63" s="231" t="s">
        <v>223</v>
      </c>
      <c r="AQ63" s="231">
        <v>35</v>
      </c>
    </row>
    <row r="64" spans="1:43" x14ac:dyDescent="0.3">
      <c r="A64" s="231">
        <v>214496</v>
      </c>
      <c r="B64" s="231" t="s">
        <v>67</v>
      </c>
      <c r="C64" s="231" t="s">
        <v>224</v>
      </c>
      <c r="D64" s="231" t="s">
        <v>224</v>
      </c>
      <c r="E64" s="231" t="s">
        <v>224</v>
      </c>
      <c r="F64" s="231" t="s">
        <v>224</v>
      </c>
      <c r="G64" s="231" t="s">
        <v>222</v>
      </c>
      <c r="H64" s="231" t="s">
        <v>224</v>
      </c>
      <c r="I64" s="231" t="s">
        <v>224</v>
      </c>
      <c r="J64" s="231" t="s">
        <v>222</v>
      </c>
      <c r="K64" s="231" t="s">
        <v>224</v>
      </c>
      <c r="L64" s="231" t="s">
        <v>224</v>
      </c>
      <c r="M64" s="231" t="s">
        <v>222</v>
      </c>
      <c r="N64" s="231" t="s">
        <v>222</v>
      </c>
      <c r="O64" s="231" t="s">
        <v>224</v>
      </c>
      <c r="P64" s="231" t="s">
        <v>224</v>
      </c>
      <c r="Q64" s="231" t="s">
        <v>224</v>
      </c>
      <c r="R64" s="231" t="s">
        <v>224</v>
      </c>
      <c r="S64" s="231" t="s">
        <v>224</v>
      </c>
      <c r="T64" s="231" t="s">
        <v>224</v>
      </c>
      <c r="U64" s="231" t="s">
        <v>222</v>
      </c>
      <c r="V64" s="231" t="s">
        <v>222</v>
      </c>
      <c r="W64" s="231" t="s">
        <v>224</v>
      </c>
      <c r="X64" s="231" t="s">
        <v>222</v>
      </c>
      <c r="Y64" s="231" t="s">
        <v>222</v>
      </c>
      <c r="Z64" s="231" t="s">
        <v>224</v>
      </c>
      <c r="AA64" s="231" t="s">
        <v>224</v>
      </c>
      <c r="AB64" s="231" t="s">
        <v>224</v>
      </c>
      <c r="AC64" s="231" t="s">
        <v>224</v>
      </c>
      <c r="AD64" s="231" t="s">
        <v>224</v>
      </c>
      <c r="AE64" s="231" t="s">
        <v>224</v>
      </c>
      <c r="AF64" s="231" t="s">
        <v>224</v>
      </c>
      <c r="AG64" s="231" t="s">
        <v>223</v>
      </c>
      <c r="AH64" s="231" t="s">
        <v>223</v>
      </c>
      <c r="AI64" s="231" t="s">
        <v>223</v>
      </c>
      <c r="AJ64" s="231" t="s">
        <v>223</v>
      </c>
      <c r="AK64" s="231" t="s">
        <v>223</v>
      </c>
      <c r="AQ64" s="231">
        <v>35</v>
      </c>
    </row>
    <row r="65" spans="1:43" x14ac:dyDescent="0.3">
      <c r="A65" s="231">
        <v>214513</v>
      </c>
      <c r="B65" s="231" t="s">
        <v>67</v>
      </c>
      <c r="C65" s="231" t="s">
        <v>222</v>
      </c>
      <c r="D65" s="231" t="s">
        <v>222</v>
      </c>
      <c r="E65" s="231" t="s">
        <v>222</v>
      </c>
      <c r="F65" s="231" t="s">
        <v>222</v>
      </c>
      <c r="G65" s="231" t="s">
        <v>222</v>
      </c>
      <c r="H65" s="231" t="s">
        <v>224</v>
      </c>
      <c r="I65" s="231" t="s">
        <v>224</v>
      </c>
      <c r="J65" s="231" t="s">
        <v>222</v>
      </c>
      <c r="K65" s="231" t="s">
        <v>224</v>
      </c>
      <c r="L65" s="231" t="s">
        <v>224</v>
      </c>
      <c r="M65" s="231" t="s">
        <v>224</v>
      </c>
      <c r="N65" s="231" t="s">
        <v>224</v>
      </c>
      <c r="O65" s="231" t="s">
        <v>224</v>
      </c>
      <c r="P65" s="231" t="s">
        <v>222</v>
      </c>
      <c r="Q65" s="231" t="s">
        <v>224</v>
      </c>
      <c r="R65" s="231" t="s">
        <v>224</v>
      </c>
      <c r="S65" s="231" t="s">
        <v>224</v>
      </c>
      <c r="T65" s="231" t="s">
        <v>224</v>
      </c>
      <c r="U65" s="231" t="s">
        <v>224</v>
      </c>
      <c r="V65" s="231" t="s">
        <v>222</v>
      </c>
      <c r="W65" s="231" t="s">
        <v>224</v>
      </c>
      <c r="X65" s="231" t="s">
        <v>222</v>
      </c>
      <c r="Y65" s="231" t="s">
        <v>222</v>
      </c>
      <c r="Z65" s="231" t="s">
        <v>222</v>
      </c>
      <c r="AA65" s="231" t="s">
        <v>224</v>
      </c>
      <c r="AB65" s="231" t="s">
        <v>222</v>
      </c>
      <c r="AC65" s="231" t="s">
        <v>224</v>
      </c>
      <c r="AD65" s="231" t="s">
        <v>224</v>
      </c>
      <c r="AE65" s="231" t="s">
        <v>224</v>
      </c>
      <c r="AF65" s="231" t="s">
        <v>222</v>
      </c>
      <c r="AG65" s="231" t="s">
        <v>223</v>
      </c>
      <c r="AH65" s="231" t="s">
        <v>223</v>
      </c>
      <c r="AI65" s="231" t="s">
        <v>223</v>
      </c>
      <c r="AJ65" s="231" t="s">
        <v>223</v>
      </c>
      <c r="AK65" s="231" t="s">
        <v>223</v>
      </c>
      <c r="AQ65" s="231">
        <v>35</v>
      </c>
    </row>
    <row r="66" spans="1:43" x14ac:dyDescent="0.3">
      <c r="A66" s="231">
        <v>214514</v>
      </c>
      <c r="B66" s="231" t="s">
        <v>67</v>
      </c>
      <c r="C66" s="231" t="s">
        <v>224</v>
      </c>
      <c r="D66" s="231" t="s">
        <v>224</v>
      </c>
      <c r="E66" s="231" t="s">
        <v>224</v>
      </c>
      <c r="F66" s="231" t="s">
        <v>224</v>
      </c>
      <c r="G66" s="231" t="s">
        <v>222</v>
      </c>
      <c r="H66" s="231" t="s">
        <v>222</v>
      </c>
      <c r="I66" s="231" t="s">
        <v>224</v>
      </c>
      <c r="J66" s="231" t="s">
        <v>224</v>
      </c>
      <c r="K66" s="231" t="s">
        <v>224</v>
      </c>
      <c r="L66" s="231" t="s">
        <v>224</v>
      </c>
      <c r="M66" s="231" t="s">
        <v>222</v>
      </c>
      <c r="N66" s="231" t="s">
        <v>224</v>
      </c>
      <c r="O66" s="231" t="s">
        <v>224</v>
      </c>
      <c r="P66" s="231" t="s">
        <v>222</v>
      </c>
      <c r="Q66" s="231" t="s">
        <v>222</v>
      </c>
      <c r="R66" s="231" t="s">
        <v>222</v>
      </c>
      <c r="S66" s="231" t="s">
        <v>224</v>
      </c>
      <c r="T66" s="231" t="s">
        <v>224</v>
      </c>
      <c r="U66" s="231" t="s">
        <v>224</v>
      </c>
      <c r="V66" s="231" t="s">
        <v>224</v>
      </c>
      <c r="W66" s="231" t="s">
        <v>224</v>
      </c>
      <c r="X66" s="231" t="s">
        <v>222</v>
      </c>
      <c r="Y66" s="231" t="s">
        <v>222</v>
      </c>
      <c r="Z66" s="231" t="s">
        <v>224</v>
      </c>
      <c r="AA66" s="231" t="s">
        <v>222</v>
      </c>
      <c r="AB66" s="231" t="s">
        <v>222</v>
      </c>
      <c r="AC66" s="231" t="s">
        <v>224</v>
      </c>
      <c r="AD66" s="231" t="s">
        <v>222</v>
      </c>
      <c r="AE66" s="231" t="s">
        <v>224</v>
      </c>
      <c r="AF66" s="231" t="s">
        <v>222</v>
      </c>
      <c r="AG66" s="231" t="s">
        <v>223</v>
      </c>
      <c r="AH66" s="231" t="s">
        <v>223</v>
      </c>
      <c r="AI66" s="231" t="s">
        <v>223</v>
      </c>
      <c r="AJ66" s="231" t="s">
        <v>223</v>
      </c>
      <c r="AK66" s="231" t="s">
        <v>223</v>
      </c>
      <c r="AQ66" s="231">
        <v>35</v>
      </c>
    </row>
    <row r="67" spans="1:43" x14ac:dyDescent="0.3">
      <c r="A67" s="231">
        <v>214535</v>
      </c>
      <c r="B67" s="231" t="s">
        <v>67</v>
      </c>
      <c r="C67" s="231" t="s">
        <v>224</v>
      </c>
      <c r="D67" s="231" t="s">
        <v>222</v>
      </c>
      <c r="E67" s="231" t="s">
        <v>224</v>
      </c>
      <c r="F67" s="231" t="s">
        <v>224</v>
      </c>
      <c r="G67" s="231" t="s">
        <v>222</v>
      </c>
      <c r="H67" s="231" t="s">
        <v>224</v>
      </c>
      <c r="I67" s="231" t="s">
        <v>224</v>
      </c>
      <c r="J67" s="231" t="s">
        <v>224</v>
      </c>
      <c r="K67" s="231" t="s">
        <v>224</v>
      </c>
      <c r="L67" s="231" t="s">
        <v>224</v>
      </c>
      <c r="M67" s="231" t="s">
        <v>224</v>
      </c>
      <c r="N67" s="231" t="s">
        <v>224</v>
      </c>
      <c r="O67" s="231" t="s">
        <v>222</v>
      </c>
      <c r="P67" s="231" t="s">
        <v>222</v>
      </c>
      <c r="Q67" s="231" t="s">
        <v>224</v>
      </c>
      <c r="R67" s="231" t="s">
        <v>222</v>
      </c>
      <c r="S67" s="231" t="s">
        <v>224</v>
      </c>
      <c r="T67" s="231" t="s">
        <v>224</v>
      </c>
      <c r="U67" s="231" t="s">
        <v>224</v>
      </c>
      <c r="V67" s="231" t="s">
        <v>224</v>
      </c>
      <c r="W67" s="231" t="s">
        <v>224</v>
      </c>
      <c r="X67" s="231" t="s">
        <v>224</v>
      </c>
      <c r="Y67" s="231" t="s">
        <v>222</v>
      </c>
      <c r="Z67" s="231" t="s">
        <v>222</v>
      </c>
      <c r="AA67" s="231" t="s">
        <v>222</v>
      </c>
      <c r="AB67" s="231" t="s">
        <v>224</v>
      </c>
      <c r="AC67" s="231" t="s">
        <v>224</v>
      </c>
      <c r="AD67" s="231" t="s">
        <v>224</v>
      </c>
      <c r="AE67" s="231" t="s">
        <v>222</v>
      </c>
      <c r="AF67" s="231" t="s">
        <v>222</v>
      </c>
      <c r="AG67" s="231" t="s">
        <v>223</v>
      </c>
      <c r="AH67" s="231" t="s">
        <v>223</v>
      </c>
      <c r="AI67" s="231" t="s">
        <v>223</v>
      </c>
      <c r="AJ67" s="231" t="s">
        <v>223</v>
      </c>
      <c r="AK67" s="231" t="s">
        <v>223</v>
      </c>
      <c r="AQ67" s="231">
        <v>35</v>
      </c>
    </row>
    <row r="68" spans="1:43" x14ac:dyDescent="0.3">
      <c r="A68" s="231">
        <v>214593</v>
      </c>
      <c r="B68" s="231" t="s">
        <v>67</v>
      </c>
      <c r="C68" s="231" t="s">
        <v>222</v>
      </c>
      <c r="D68" s="231" t="s">
        <v>222</v>
      </c>
      <c r="E68" s="231" t="s">
        <v>222</v>
      </c>
      <c r="F68" s="231" t="s">
        <v>222</v>
      </c>
      <c r="G68" s="231" t="s">
        <v>222</v>
      </c>
      <c r="H68" s="231" t="s">
        <v>224</v>
      </c>
      <c r="I68" s="231" t="s">
        <v>224</v>
      </c>
      <c r="J68" s="231" t="s">
        <v>222</v>
      </c>
      <c r="K68" s="231" t="s">
        <v>224</v>
      </c>
      <c r="L68" s="231" t="s">
        <v>224</v>
      </c>
      <c r="M68" s="231" t="s">
        <v>224</v>
      </c>
      <c r="N68" s="231" t="s">
        <v>224</v>
      </c>
      <c r="O68" s="231" t="s">
        <v>222</v>
      </c>
      <c r="P68" s="231" t="s">
        <v>222</v>
      </c>
      <c r="Q68" s="231" t="s">
        <v>224</v>
      </c>
      <c r="R68" s="231" t="s">
        <v>224</v>
      </c>
      <c r="S68" s="231" t="s">
        <v>224</v>
      </c>
      <c r="T68" s="231" t="s">
        <v>222</v>
      </c>
      <c r="U68" s="231" t="s">
        <v>224</v>
      </c>
      <c r="V68" s="231" t="s">
        <v>222</v>
      </c>
      <c r="W68" s="231" t="s">
        <v>224</v>
      </c>
      <c r="X68" s="231" t="s">
        <v>222</v>
      </c>
      <c r="Y68" s="231" t="s">
        <v>224</v>
      </c>
      <c r="Z68" s="231" t="s">
        <v>224</v>
      </c>
      <c r="AA68" s="231" t="s">
        <v>224</v>
      </c>
      <c r="AB68" s="231" t="s">
        <v>224</v>
      </c>
      <c r="AC68" s="231" t="s">
        <v>224</v>
      </c>
      <c r="AD68" s="231" t="s">
        <v>224</v>
      </c>
      <c r="AE68" s="231" t="s">
        <v>224</v>
      </c>
      <c r="AF68" s="231" t="s">
        <v>224</v>
      </c>
      <c r="AG68" s="231" t="s">
        <v>223</v>
      </c>
      <c r="AH68" s="231" t="s">
        <v>223</v>
      </c>
      <c r="AI68" s="231" t="s">
        <v>223</v>
      </c>
      <c r="AJ68" s="231" t="s">
        <v>223</v>
      </c>
      <c r="AK68" s="231" t="s">
        <v>223</v>
      </c>
      <c r="AQ68" s="231">
        <v>35</v>
      </c>
    </row>
    <row r="69" spans="1:43" x14ac:dyDescent="0.3">
      <c r="A69" s="231">
        <v>214619</v>
      </c>
      <c r="B69" s="231" t="s">
        <v>67</v>
      </c>
      <c r="C69" s="231" t="s">
        <v>222</v>
      </c>
      <c r="D69" s="231" t="s">
        <v>224</v>
      </c>
      <c r="E69" s="231" t="s">
        <v>224</v>
      </c>
      <c r="F69" s="231" t="s">
        <v>224</v>
      </c>
      <c r="G69" s="231" t="s">
        <v>222</v>
      </c>
      <c r="H69" s="231" t="s">
        <v>224</v>
      </c>
      <c r="I69" s="231" t="s">
        <v>224</v>
      </c>
      <c r="J69" s="231" t="s">
        <v>222</v>
      </c>
      <c r="K69" s="231" t="s">
        <v>224</v>
      </c>
      <c r="L69" s="231" t="s">
        <v>224</v>
      </c>
      <c r="M69" s="231" t="s">
        <v>222</v>
      </c>
      <c r="N69" s="231" t="s">
        <v>222</v>
      </c>
      <c r="O69" s="231" t="s">
        <v>224</v>
      </c>
      <c r="P69" s="231" t="s">
        <v>224</v>
      </c>
      <c r="Q69" s="231" t="s">
        <v>222</v>
      </c>
      <c r="R69" s="231" t="s">
        <v>222</v>
      </c>
      <c r="S69" s="231" t="s">
        <v>224</v>
      </c>
      <c r="T69" s="231" t="s">
        <v>224</v>
      </c>
      <c r="U69" s="231" t="s">
        <v>224</v>
      </c>
      <c r="V69" s="231" t="s">
        <v>222</v>
      </c>
      <c r="W69" s="231" t="s">
        <v>224</v>
      </c>
      <c r="X69" s="231" t="s">
        <v>224</v>
      </c>
      <c r="Y69" s="231" t="s">
        <v>224</v>
      </c>
      <c r="Z69" s="231" t="s">
        <v>222</v>
      </c>
      <c r="AA69" s="231" t="s">
        <v>224</v>
      </c>
      <c r="AB69" s="231" t="s">
        <v>222</v>
      </c>
      <c r="AC69" s="231" t="s">
        <v>224</v>
      </c>
      <c r="AD69" s="231" t="s">
        <v>222</v>
      </c>
      <c r="AE69" s="231" t="s">
        <v>222</v>
      </c>
      <c r="AF69" s="231" t="s">
        <v>224</v>
      </c>
      <c r="AG69" s="231" t="s">
        <v>223</v>
      </c>
      <c r="AH69" s="231" t="s">
        <v>223</v>
      </c>
      <c r="AI69" s="231" t="s">
        <v>223</v>
      </c>
      <c r="AJ69" s="231" t="s">
        <v>223</v>
      </c>
      <c r="AK69" s="231" t="s">
        <v>223</v>
      </c>
      <c r="AQ69" s="231">
        <v>35</v>
      </c>
    </row>
    <row r="70" spans="1:43" x14ac:dyDescent="0.3">
      <c r="A70" s="231">
        <v>214627</v>
      </c>
      <c r="B70" s="231" t="s">
        <v>67</v>
      </c>
      <c r="C70" s="231" t="s">
        <v>224</v>
      </c>
      <c r="D70" s="231" t="s">
        <v>224</v>
      </c>
      <c r="E70" s="231" t="s">
        <v>224</v>
      </c>
      <c r="F70" s="231" t="s">
        <v>224</v>
      </c>
      <c r="G70" s="231" t="s">
        <v>224</v>
      </c>
      <c r="H70" s="231" t="s">
        <v>224</v>
      </c>
      <c r="I70" s="231" t="s">
        <v>224</v>
      </c>
      <c r="J70" s="231" t="s">
        <v>222</v>
      </c>
      <c r="K70" s="231" t="s">
        <v>224</v>
      </c>
      <c r="L70" s="231" t="s">
        <v>224</v>
      </c>
      <c r="M70" s="231" t="s">
        <v>222</v>
      </c>
      <c r="N70" s="231" t="s">
        <v>224</v>
      </c>
      <c r="O70" s="231" t="s">
        <v>224</v>
      </c>
      <c r="P70" s="231" t="s">
        <v>222</v>
      </c>
      <c r="Q70" s="231" t="s">
        <v>224</v>
      </c>
      <c r="R70" s="231" t="s">
        <v>222</v>
      </c>
      <c r="S70" s="231" t="s">
        <v>224</v>
      </c>
      <c r="T70" s="231" t="s">
        <v>224</v>
      </c>
      <c r="U70" s="231" t="s">
        <v>224</v>
      </c>
      <c r="V70" s="231" t="s">
        <v>224</v>
      </c>
      <c r="W70" s="231" t="s">
        <v>222</v>
      </c>
      <c r="X70" s="231" t="s">
        <v>224</v>
      </c>
      <c r="Y70" s="231" t="s">
        <v>222</v>
      </c>
      <c r="Z70" s="231" t="s">
        <v>222</v>
      </c>
      <c r="AA70" s="231" t="s">
        <v>222</v>
      </c>
      <c r="AB70" s="231" t="s">
        <v>222</v>
      </c>
      <c r="AC70" s="231" t="s">
        <v>222</v>
      </c>
      <c r="AD70" s="231" t="s">
        <v>222</v>
      </c>
      <c r="AE70" s="231" t="s">
        <v>222</v>
      </c>
      <c r="AF70" s="231" t="s">
        <v>224</v>
      </c>
      <c r="AG70" s="231" t="s">
        <v>223</v>
      </c>
      <c r="AH70" s="231" t="s">
        <v>223</v>
      </c>
      <c r="AI70" s="231" t="s">
        <v>223</v>
      </c>
      <c r="AJ70" s="231" t="s">
        <v>223</v>
      </c>
      <c r="AK70" s="231" t="s">
        <v>223</v>
      </c>
      <c r="AQ70" s="231">
        <v>35</v>
      </c>
    </row>
    <row r="71" spans="1:43" x14ac:dyDescent="0.3">
      <c r="A71" s="231">
        <v>214692</v>
      </c>
      <c r="B71" s="231" t="s">
        <v>67</v>
      </c>
      <c r="C71" s="231" t="s">
        <v>224</v>
      </c>
      <c r="D71" s="231" t="s">
        <v>222</v>
      </c>
      <c r="E71" s="231" t="s">
        <v>224</v>
      </c>
      <c r="F71" s="231" t="s">
        <v>224</v>
      </c>
      <c r="G71" s="231" t="s">
        <v>222</v>
      </c>
      <c r="H71" s="231" t="s">
        <v>224</v>
      </c>
      <c r="I71" s="231" t="s">
        <v>224</v>
      </c>
      <c r="J71" s="231" t="s">
        <v>224</v>
      </c>
      <c r="K71" s="231" t="s">
        <v>224</v>
      </c>
      <c r="L71" s="231" t="s">
        <v>224</v>
      </c>
      <c r="M71" s="231" t="s">
        <v>224</v>
      </c>
      <c r="N71" s="231" t="s">
        <v>224</v>
      </c>
      <c r="O71" s="231" t="s">
        <v>224</v>
      </c>
      <c r="P71" s="231" t="s">
        <v>224</v>
      </c>
      <c r="Q71" s="231" t="s">
        <v>224</v>
      </c>
      <c r="R71" s="231" t="s">
        <v>224</v>
      </c>
      <c r="S71" s="231" t="s">
        <v>224</v>
      </c>
      <c r="T71" s="231" t="s">
        <v>224</v>
      </c>
      <c r="U71" s="231" t="s">
        <v>224</v>
      </c>
      <c r="V71" s="231" t="s">
        <v>224</v>
      </c>
      <c r="W71" s="231" t="s">
        <v>224</v>
      </c>
      <c r="X71" s="231" t="s">
        <v>222</v>
      </c>
      <c r="Y71" s="231" t="s">
        <v>222</v>
      </c>
      <c r="Z71" s="231" t="s">
        <v>222</v>
      </c>
      <c r="AA71" s="231" t="s">
        <v>224</v>
      </c>
      <c r="AB71" s="231" t="s">
        <v>222</v>
      </c>
      <c r="AC71" s="231" t="s">
        <v>222</v>
      </c>
      <c r="AD71" s="231" t="s">
        <v>222</v>
      </c>
      <c r="AE71" s="231" t="s">
        <v>224</v>
      </c>
      <c r="AF71" s="231" t="s">
        <v>222</v>
      </c>
      <c r="AG71" s="231" t="s">
        <v>223</v>
      </c>
      <c r="AH71" s="231" t="s">
        <v>223</v>
      </c>
      <c r="AI71" s="231" t="s">
        <v>223</v>
      </c>
      <c r="AJ71" s="231" t="s">
        <v>223</v>
      </c>
      <c r="AK71" s="231" t="s">
        <v>223</v>
      </c>
      <c r="AQ71" s="231">
        <v>35</v>
      </c>
    </row>
    <row r="72" spans="1:43" x14ac:dyDescent="0.3">
      <c r="A72" s="231">
        <v>214694</v>
      </c>
      <c r="B72" s="231" t="s">
        <v>67</v>
      </c>
      <c r="C72" s="231" t="s">
        <v>224</v>
      </c>
      <c r="D72" s="231" t="s">
        <v>224</v>
      </c>
      <c r="E72" s="231" t="s">
        <v>224</v>
      </c>
      <c r="F72" s="231" t="s">
        <v>224</v>
      </c>
      <c r="G72" s="231" t="s">
        <v>222</v>
      </c>
      <c r="H72" s="231" t="s">
        <v>222</v>
      </c>
      <c r="I72" s="231" t="s">
        <v>224</v>
      </c>
      <c r="J72" s="231" t="s">
        <v>222</v>
      </c>
      <c r="K72" s="231" t="s">
        <v>222</v>
      </c>
      <c r="L72" s="231" t="s">
        <v>224</v>
      </c>
      <c r="M72" s="231" t="s">
        <v>224</v>
      </c>
      <c r="N72" s="231" t="s">
        <v>224</v>
      </c>
      <c r="O72" s="231" t="s">
        <v>224</v>
      </c>
      <c r="P72" s="231" t="s">
        <v>224</v>
      </c>
      <c r="Q72" s="231" t="s">
        <v>222</v>
      </c>
      <c r="R72" s="231" t="s">
        <v>224</v>
      </c>
      <c r="S72" s="231" t="s">
        <v>224</v>
      </c>
      <c r="T72" s="231" t="s">
        <v>224</v>
      </c>
      <c r="U72" s="231" t="s">
        <v>222</v>
      </c>
      <c r="V72" s="231" t="s">
        <v>224</v>
      </c>
      <c r="W72" s="231" t="s">
        <v>224</v>
      </c>
      <c r="X72" s="231" t="s">
        <v>222</v>
      </c>
      <c r="Y72" s="231" t="s">
        <v>222</v>
      </c>
      <c r="Z72" s="231" t="s">
        <v>222</v>
      </c>
      <c r="AA72" s="231" t="s">
        <v>224</v>
      </c>
      <c r="AB72" s="231" t="s">
        <v>222</v>
      </c>
      <c r="AC72" s="231" t="s">
        <v>224</v>
      </c>
      <c r="AD72" s="231" t="s">
        <v>222</v>
      </c>
      <c r="AE72" s="231" t="s">
        <v>222</v>
      </c>
      <c r="AF72" s="231" t="s">
        <v>224</v>
      </c>
      <c r="AG72" s="231" t="s">
        <v>223</v>
      </c>
      <c r="AH72" s="231" t="s">
        <v>223</v>
      </c>
      <c r="AI72" s="231" t="s">
        <v>223</v>
      </c>
      <c r="AJ72" s="231" t="s">
        <v>223</v>
      </c>
      <c r="AK72" s="231" t="s">
        <v>223</v>
      </c>
      <c r="AQ72" s="231">
        <v>35</v>
      </c>
    </row>
    <row r="73" spans="1:43" x14ac:dyDescent="0.3">
      <c r="A73" s="231">
        <v>214697</v>
      </c>
      <c r="B73" s="231" t="s">
        <v>67</v>
      </c>
      <c r="C73" s="231" t="s">
        <v>222</v>
      </c>
      <c r="D73" s="231" t="s">
        <v>222</v>
      </c>
      <c r="E73" s="231" t="s">
        <v>224</v>
      </c>
      <c r="F73" s="231" t="s">
        <v>224</v>
      </c>
      <c r="G73" s="231" t="s">
        <v>222</v>
      </c>
      <c r="H73" s="231" t="s">
        <v>224</v>
      </c>
      <c r="I73" s="231" t="s">
        <v>224</v>
      </c>
      <c r="J73" s="231" t="s">
        <v>224</v>
      </c>
      <c r="K73" s="231" t="s">
        <v>224</v>
      </c>
      <c r="L73" s="231" t="s">
        <v>224</v>
      </c>
      <c r="M73" s="231" t="s">
        <v>224</v>
      </c>
      <c r="N73" s="231" t="s">
        <v>224</v>
      </c>
      <c r="O73" s="231" t="s">
        <v>224</v>
      </c>
      <c r="P73" s="231" t="s">
        <v>224</v>
      </c>
      <c r="Q73" s="231" t="s">
        <v>224</v>
      </c>
      <c r="R73" s="231" t="s">
        <v>224</v>
      </c>
      <c r="S73" s="231" t="s">
        <v>224</v>
      </c>
      <c r="T73" s="231" t="s">
        <v>224</v>
      </c>
      <c r="U73" s="231" t="s">
        <v>224</v>
      </c>
      <c r="V73" s="231" t="s">
        <v>222</v>
      </c>
      <c r="W73" s="231" t="s">
        <v>222</v>
      </c>
      <c r="X73" s="231" t="s">
        <v>222</v>
      </c>
      <c r="Y73" s="231" t="s">
        <v>224</v>
      </c>
      <c r="Z73" s="231" t="s">
        <v>224</v>
      </c>
      <c r="AA73" s="231" t="s">
        <v>222</v>
      </c>
      <c r="AB73" s="231" t="s">
        <v>224</v>
      </c>
      <c r="AC73" s="231" t="s">
        <v>222</v>
      </c>
      <c r="AD73" s="231" t="s">
        <v>222</v>
      </c>
      <c r="AE73" s="231" t="s">
        <v>224</v>
      </c>
      <c r="AF73" s="231" t="s">
        <v>222</v>
      </c>
      <c r="AG73" s="231" t="s">
        <v>223</v>
      </c>
      <c r="AH73" s="231" t="s">
        <v>223</v>
      </c>
      <c r="AI73" s="231" t="s">
        <v>223</v>
      </c>
      <c r="AJ73" s="231" t="s">
        <v>223</v>
      </c>
      <c r="AK73" s="231" t="s">
        <v>223</v>
      </c>
      <c r="AQ73" s="231">
        <v>35</v>
      </c>
    </row>
    <row r="74" spans="1:43" x14ac:dyDescent="0.3">
      <c r="A74" s="231">
        <v>214699</v>
      </c>
      <c r="B74" s="231" t="s">
        <v>67</v>
      </c>
      <c r="C74" s="231" t="s">
        <v>222</v>
      </c>
      <c r="D74" s="231" t="s">
        <v>222</v>
      </c>
      <c r="E74" s="231" t="s">
        <v>224</v>
      </c>
      <c r="F74" s="231" t="s">
        <v>224</v>
      </c>
      <c r="G74" s="231" t="s">
        <v>224</v>
      </c>
      <c r="H74" s="231" t="s">
        <v>224</v>
      </c>
      <c r="I74" s="231" t="s">
        <v>224</v>
      </c>
      <c r="J74" s="231" t="s">
        <v>222</v>
      </c>
      <c r="K74" s="231" t="s">
        <v>224</v>
      </c>
      <c r="L74" s="231" t="s">
        <v>224</v>
      </c>
      <c r="M74" s="231" t="s">
        <v>224</v>
      </c>
      <c r="N74" s="231" t="s">
        <v>222</v>
      </c>
      <c r="O74" s="231" t="s">
        <v>224</v>
      </c>
      <c r="P74" s="231" t="s">
        <v>222</v>
      </c>
      <c r="Q74" s="231" t="s">
        <v>224</v>
      </c>
      <c r="R74" s="231" t="s">
        <v>224</v>
      </c>
      <c r="S74" s="231" t="s">
        <v>224</v>
      </c>
      <c r="T74" s="231" t="s">
        <v>224</v>
      </c>
      <c r="U74" s="231" t="s">
        <v>224</v>
      </c>
      <c r="V74" s="231" t="s">
        <v>222</v>
      </c>
      <c r="W74" s="231" t="s">
        <v>224</v>
      </c>
      <c r="X74" s="231" t="s">
        <v>222</v>
      </c>
      <c r="Y74" s="231" t="s">
        <v>222</v>
      </c>
      <c r="Z74" s="231" t="s">
        <v>222</v>
      </c>
      <c r="AA74" s="231" t="s">
        <v>222</v>
      </c>
      <c r="AB74" s="231" t="s">
        <v>222</v>
      </c>
      <c r="AC74" s="231" t="s">
        <v>222</v>
      </c>
      <c r="AD74" s="231" t="s">
        <v>224</v>
      </c>
      <c r="AE74" s="231" t="s">
        <v>224</v>
      </c>
      <c r="AF74" s="231" t="s">
        <v>222</v>
      </c>
      <c r="AG74" s="231" t="s">
        <v>223</v>
      </c>
      <c r="AH74" s="231" t="s">
        <v>223</v>
      </c>
      <c r="AI74" s="231" t="s">
        <v>223</v>
      </c>
      <c r="AJ74" s="231" t="s">
        <v>223</v>
      </c>
      <c r="AK74" s="231" t="s">
        <v>223</v>
      </c>
      <c r="AQ74" s="231">
        <v>35</v>
      </c>
    </row>
    <row r="75" spans="1:43" x14ac:dyDescent="0.3">
      <c r="A75" s="231">
        <v>214707</v>
      </c>
      <c r="B75" s="231" t="s">
        <v>67</v>
      </c>
      <c r="C75" s="231" t="s">
        <v>224</v>
      </c>
      <c r="D75" s="231" t="s">
        <v>224</v>
      </c>
      <c r="E75" s="231" t="s">
        <v>224</v>
      </c>
      <c r="F75" s="231" t="s">
        <v>224</v>
      </c>
      <c r="G75" s="231" t="s">
        <v>224</v>
      </c>
      <c r="H75" s="231" t="s">
        <v>224</v>
      </c>
      <c r="I75" s="231" t="s">
        <v>224</v>
      </c>
      <c r="J75" s="231" t="s">
        <v>224</v>
      </c>
      <c r="K75" s="231" t="s">
        <v>224</v>
      </c>
      <c r="L75" s="231" t="s">
        <v>224</v>
      </c>
      <c r="M75" s="231" t="s">
        <v>224</v>
      </c>
      <c r="N75" s="231" t="s">
        <v>224</v>
      </c>
      <c r="O75" s="231" t="s">
        <v>224</v>
      </c>
      <c r="P75" s="231" t="s">
        <v>224</v>
      </c>
      <c r="Q75" s="231" t="s">
        <v>224</v>
      </c>
      <c r="R75" s="231" t="s">
        <v>224</v>
      </c>
      <c r="S75" s="231" t="s">
        <v>224</v>
      </c>
      <c r="T75" s="231" t="s">
        <v>224</v>
      </c>
      <c r="U75" s="231" t="s">
        <v>224</v>
      </c>
      <c r="V75" s="231" t="s">
        <v>224</v>
      </c>
      <c r="W75" s="231" t="s">
        <v>222</v>
      </c>
      <c r="X75" s="231" t="s">
        <v>224</v>
      </c>
      <c r="Y75" s="231" t="s">
        <v>224</v>
      </c>
      <c r="Z75" s="231" t="s">
        <v>224</v>
      </c>
      <c r="AA75" s="231" t="s">
        <v>222</v>
      </c>
      <c r="AB75" s="231" t="s">
        <v>222</v>
      </c>
      <c r="AC75" s="231" t="s">
        <v>224</v>
      </c>
      <c r="AD75" s="231" t="s">
        <v>224</v>
      </c>
      <c r="AE75" s="231" t="s">
        <v>224</v>
      </c>
      <c r="AF75" s="231" t="s">
        <v>224</v>
      </c>
      <c r="AG75" s="231" t="s">
        <v>223</v>
      </c>
      <c r="AH75" s="231" t="s">
        <v>223</v>
      </c>
      <c r="AI75" s="231" t="s">
        <v>223</v>
      </c>
      <c r="AJ75" s="231" t="s">
        <v>223</v>
      </c>
      <c r="AK75" s="231" t="s">
        <v>223</v>
      </c>
      <c r="AQ75" s="231">
        <v>35</v>
      </c>
    </row>
    <row r="76" spans="1:43" x14ac:dyDescent="0.3">
      <c r="A76" s="231">
        <v>214742</v>
      </c>
      <c r="B76" s="231" t="s">
        <v>67</v>
      </c>
      <c r="C76" s="231" t="s">
        <v>224</v>
      </c>
      <c r="D76" s="231" t="s">
        <v>224</v>
      </c>
      <c r="E76" s="231" t="s">
        <v>224</v>
      </c>
      <c r="F76" s="231" t="s">
        <v>224</v>
      </c>
      <c r="G76" s="231" t="s">
        <v>222</v>
      </c>
      <c r="H76" s="231" t="s">
        <v>224</v>
      </c>
      <c r="I76" s="231" t="s">
        <v>222</v>
      </c>
      <c r="J76" s="231" t="s">
        <v>224</v>
      </c>
      <c r="K76" s="231" t="s">
        <v>222</v>
      </c>
      <c r="L76" s="231" t="s">
        <v>224</v>
      </c>
      <c r="M76" s="231" t="s">
        <v>224</v>
      </c>
      <c r="N76" s="231" t="s">
        <v>224</v>
      </c>
      <c r="O76" s="231" t="s">
        <v>224</v>
      </c>
      <c r="P76" s="231" t="s">
        <v>224</v>
      </c>
      <c r="Q76" s="231" t="s">
        <v>224</v>
      </c>
      <c r="R76" s="231" t="s">
        <v>224</v>
      </c>
      <c r="S76" s="231" t="s">
        <v>224</v>
      </c>
      <c r="T76" s="231" t="s">
        <v>224</v>
      </c>
      <c r="U76" s="231" t="s">
        <v>222</v>
      </c>
      <c r="V76" s="231" t="s">
        <v>222</v>
      </c>
      <c r="W76" s="231" t="s">
        <v>224</v>
      </c>
      <c r="X76" s="231" t="s">
        <v>224</v>
      </c>
      <c r="Y76" s="231" t="s">
        <v>222</v>
      </c>
      <c r="Z76" s="231" t="s">
        <v>224</v>
      </c>
      <c r="AA76" s="231" t="s">
        <v>222</v>
      </c>
      <c r="AB76" s="231" t="s">
        <v>224</v>
      </c>
      <c r="AC76" s="231" t="s">
        <v>224</v>
      </c>
      <c r="AD76" s="231" t="s">
        <v>224</v>
      </c>
      <c r="AE76" s="231" t="s">
        <v>224</v>
      </c>
      <c r="AF76" s="231" t="s">
        <v>224</v>
      </c>
      <c r="AG76" s="231" t="s">
        <v>223</v>
      </c>
      <c r="AH76" s="231" t="s">
        <v>223</v>
      </c>
      <c r="AI76" s="231" t="s">
        <v>223</v>
      </c>
      <c r="AJ76" s="231" t="s">
        <v>223</v>
      </c>
      <c r="AK76" s="231" t="s">
        <v>223</v>
      </c>
      <c r="AQ76" s="231">
        <v>35</v>
      </c>
    </row>
    <row r="77" spans="1:43" x14ac:dyDescent="0.3">
      <c r="A77" s="231">
        <v>214744</v>
      </c>
      <c r="B77" s="231" t="s">
        <v>67</v>
      </c>
      <c r="C77" s="231" t="s">
        <v>224</v>
      </c>
      <c r="D77" s="231" t="s">
        <v>222</v>
      </c>
      <c r="E77" s="231" t="s">
        <v>224</v>
      </c>
      <c r="F77" s="231" t="s">
        <v>224</v>
      </c>
      <c r="G77" s="231" t="s">
        <v>222</v>
      </c>
      <c r="H77" s="231" t="s">
        <v>222</v>
      </c>
      <c r="I77" s="231" t="s">
        <v>224</v>
      </c>
      <c r="J77" s="231" t="s">
        <v>224</v>
      </c>
      <c r="K77" s="231" t="s">
        <v>224</v>
      </c>
      <c r="L77" s="231" t="s">
        <v>224</v>
      </c>
      <c r="M77" s="231" t="s">
        <v>224</v>
      </c>
      <c r="N77" s="231" t="s">
        <v>224</v>
      </c>
      <c r="O77" s="231" t="s">
        <v>224</v>
      </c>
      <c r="P77" s="231" t="s">
        <v>224</v>
      </c>
      <c r="Q77" s="231" t="s">
        <v>224</v>
      </c>
      <c r="R77" s="231" t="s">
        <v>224</v>
      </c>
      <c r="S77" s="231" t="s">
        <v>224</v>
      </c>
      <c r="T77" s="231" t="s">
        <v>224</v>
      </c>
      <c r="U77" s="231" t="s">
        <v>224</v>
      </c>
      <c r="V77" s="231" t="s">
        <v>224</v>
      </c>
      <c r="W77" s="231" t="s">
        <v>224</v>
      </c>
      <c r="X77" s="231" t="s">
        <v>222</v>
      </c>
      <c r="Y77" s="231" t="s">
        <v>222</v>
      </c>
      <c r="Z77" s="231" t="s">
        <v>224</v>
      </c>
      <c r="AA77" s="231" t="s">
        <v>222</v>
      </c>
      <c r="AB77" s="231" t="s">
        <v>222</v>
      </c>
      <c r="AC77" s="231" t="s">
        <v>222</v>
      </c>
      <c r="AD77" s="231" t="s">
        <v>222</v>
      </c>
      <c r="AE77" s="231" t="s">
        <v>224</v>
      </c>
      <c r="AF77" s="231" t="s">
        <v>222</v>
      </c>
      <c r="AG77" s="231" t="s">
        <v>223</v>
      </c>
      <c r="AH77" s="231" t="s">
        <v>223</v>
      </c>
      <c r="AI77" s="231" t="s">
        <v>223</v>
      </c>
      <c r="AJ77" s="231" t="s">
        <v>223</v>
      </c>
      <c r="AK77" s="231" t="s">
        <v>223</v>
      </c>
      <c r="AQ77" s="231">
        <v>35</v>
      </c>
    </row>
    <row r="78" spans="1:43" x14ac:dyDescent="0.3">
      <c r="A78" s="231">
        <v>214752</v>
      </c>
      <c r="B78" s="231" t="s">
        <v>67</v>
      </c>
      <c r="C78" s="231" t="s">
        <v>224</v>
      </c>
      <c r="D78" s="231" t="s">
        <v>224</v>
      </c>
      <c r="E78" s="231" t="s">
        <v>224</v>
      </c>
      <c r="F78" s="231" t="s">
        <v>224</v>
      </c>
      <c r="G78" s="231" t="s">
        <v>224</v>
      </c>
      <c r="H78" s="231" t="s">
        <v>224</v>
      </c>
      <c r="I78" s="231" t="s">
        <v>224</v>
      </c>
      <c r="J78" s="231" t="s">
        <v>224</v>
      </c>
      <c r="K78" s="231" t="s">
        <v>224</v>
      </c>
      <c r="L78" s="231" t="s">
        <v>224</v>
      </c>
      <c r="M78" s="231" t="s">
        <v>222</v>
      </c>
      <c r="N78" s="231" t="s">
        <v>224</v>
      </c>
      <c r="O78" s="231" t="s">
        <v>224</v>
      </c>
      <c r="P78" s="231" t="s">
        <v>224</v>
      </c>
      <c r="Q78" s="231" t="s">
        <v>224</v>
      </c>
      <c r="R78" s="231" t="s">
        <v>224</v>
      </c>
      <c r="S78" s="231" t="s">
        <v>224</v>
      </c>
      <c r="T78" s="231" t="s">
        <v>224</v>
      </c>
      <c r="U78" s="231" t="s">
        <v>224</v>
      </c>
      <c r="V78" s="231" t="s">
        <v>224</v>
      </c>
      <c r="W78" s="231" t="s">
        <v>222</v>
      </c>
      <c r="X78" s="231" t="s">
        <v>222</v>
      </c>
      <c r="Y78" s="231" t="s">
        <v>222</v>
      </c>
      <c r="Z78" s="231" t="s">
        <v>222</v>
      </c>
      <c r="AA78" s="231" t="s">
        <v>224</v>
      </c>
      <c r="AB78" s="231" t="s">
        <v>222</v>
      </c>
      <c r="AC78" s="231" t="s">
        <v>224</v>
      </c>
      <c r="AD78" s="231" t="s">
        <v>224</v>
      </c>
      <c r="AE78" s="231" t="s">
        <v>223</v>
      </c>
      <c r="AF78" s="231" t="s">
        <v>224</v>
      </c>
      <c r="AG78" s="231" t="s">
        <v>223</v>
      </c>
      <c r="AH78" s="231" t="s">
        <v>223</v>
      </c>
      <c r="AI78" s="231" t="s">
        <v>223</v>
      </c>
      <c r="AJ78" s="231" t="s">
        <v>223</v>
      </c>
      <c r="AK78" s="231" t="s">
        <v>223</v>
      </c>
      <c r="AQ78" s="231">
        <v>35</v>
      </c>
    </row>
    <row r="79" spans="1:43" x14ac:dyDescent="0.3">
      <c r="A79" s="231">
        <v>214753</v>
      </c>
      <c r="B79" s="231" t="s">
        <v>67</v>
      </c>
      <c r="C79" s="231" t="s">
        <v>222</v>
      </c>
      <c r="D79" s="231" t="s">
        <v>224</v>
      </c>
      <c r="E79" s="231" t="s">
        <v>224</v>
      </c>
      <c r="F79" s="231" t="s">
        <v>224</v>
      </c>
      <c r="G79" s="231" t="s">
        <v>222</v>
      </c>
      <c r="H79" s="231" t="s">
        <v>222</v>
      </c>
      <c r="I79" s="231" t="s">
        <v>224</v>
      </c>
      <c r="J79" s="231" t="s">
        <v>222</v>
      </c>
      <c r="K79" s="231" t="s">
        <v>224</v>
      </c>
      <c r="L79" s="231" t="s">
        <v>224</v>
      </c>
      <c r="M79" s="231" t="s">
        <v>222</v>
      </c>
      <c r="N79" s="231" t="s">
        <v>224</v>
      </c>
      <c r="O79" s="231" t="s">
        <v>224</v>
      </c>
      <c r="P79" s="231" t="s">
        <v>222</v>
      </c>
      <c r="Q79" s="231" t="s">
        <v>224</v>
      </c>
      <c r="R79" s="231" t="s">
        <v>223</v>
      </c>
      <c r="S79" s="231" t="s">
        <v>224</v>
      </c>
      <c r="T79" s="231" t="s">
        <v>224</v>
      </c>
      <c r="U79" s="231" t="s">
        <v>224</v>
      </c>
      <c r="V79" s="231" t="s">
        <v>224</v>
      </c>
      <c r="W79" s="231" t="s">
        <v>222</v>
      </c>
      <c r="X79" s="231" t="s">
        <v>224</v>
      </c>
      <c r="Y79" s="231" t="s">
        <v>222</v>
      </c>
      <c r="Z79" s="231" t="s">
        <v>224</v>
      </c>
      <c r="AA79" s="231" t="s">
        <v>224</v>
      </c>
      <c r="AB79" s="231" t="s">
        <v>222</v>
      </c>
      <c r="AC79" s="231" t="s">
        <v>224</v>
      </c>
      <c r="AD79" s="231" t="s">
        <v>222</v>
      </c>
      <c r="AE79" s="231" t="s">
        <v>222</v>
      </c>
      <c r="AF79" s="231" t="s">
        <v>224</v>
      </c>
      <c r="AG79" s="231" t="s">
        <v>223</v>
      </c>
      <c r="AH79" s="231" t="s">
        <v>223</v>
      </c>
      <c r="AI79" s="231" t="s">
        <v>223</v>
      </c>
      <c r="AJ79" s="231" t="s">
        <v>223</v>
      </c>
      <c r="AK79" s="231" t="s">
        <v>223</v>
      </c>
      <c r="AQ79" s="231">
        <v>35</v>
      </c>
    </row>
    <row r="80" spans="1:43" x14ac:dyDescent="0.3">
      <c r="A80" s="231">
        <v>214782</v>
      </c>
      <c r="B80" s="231" t="s">
        <v>67</v>
      </c>
      <c r="C80" s="231" t="s">
        <v>224</v>
      </c>
      <c r="D80" s="231" t="s">
        <v>224</v>
      </c>
      <c r="E80" s="231" t="s">
        <v>224</v>
      </c>
      <c r="F80" s="231" t="s">
        <v>224</v>
      </c>
      <c r="G80" s="231" t="s">
        <v>224</v>
      </c>
      <c r="H80" s="231" t="s">
        <v>224</v>
      </c>
      <c r="I80" s="231" t="s">
        <v>224</v>
      </c>
      <c r="J80" s="231" t="s">
        <v>222</v>
      </c>
      <c r="K80" s="231" t="s">
        <v>224</v>
      </c>
      <c r="L80" s="231" t="s">
        <v>224</v>
      </c>
      <c r="M80" s="231" t="s">
        <v>224</v>
      </c>
      <c r="N80" s="231" t="s">
        <v>224</v>
      </c>
      <c r="O80" s="231" t="s">
        <v>224</v>
      </c>
      <c r="P80" s="231" t="s">
        <v>224</v>
      </c>
      <c r="Q80" s="231" t="s">
        <v>224</v>
      </c>
      <c r="R80" s="231" t="s">
        <v>224</v>
      </c>
      <c r="S80" s="231" t="s">
        <v>224</v>
      </c>
      <c r="T80" s="231" t="s">
        <v>224</v>
      </c>
      <c r="U80" s="231" t="s">
        <v>224</v>
      </c>
      <c r="V80" s="231" t="s">
        <v>224</v>
      </c>
      <c r="W80" s="231" t="s">
        <v>224</v>
      </c>
      <c r="X80" s="231" t="s">
        <v>222</v>
      </c>
      <c r="Y80" s="231" t="s">
        <v>222</v>
      </c>
      <c r="Z80" s="231" t="s">
        <v>224</v>
      </c>
      <c r="AA80" s="231" t="s">
        <v>222</v>
      </c>
      <c r="AB80" s="231" t="s">
        <v>224</v>
      </c>
      <c r="AC80" s="231" t="s">
        <v>224</v>
      </c>
      <c r="AD80" s="231" t="s">
        <v>223</v>
      </c>
      <c r="AE80" s="231" t="s">
        <v>224</v>
      </c>
      <c r="AF80" s="231" t="s">
        <v>224</v>
      </c>
      <c r="AG80" s="231" t="s">
        <v>223</v>
      </c>
      <c r="AH80" s="231" t="s">
        <v>223</v>
      </c>
      <c r="AI80" s="231" t="s">
        <v>223</v>
      </c>
      <c r="AJ80" s="231" t="s">
        <v>223</v>
      </c>
      <c r="AK80" s="231" t="s">
        <v>223</v>
      </c>
      <c r="AQ80" s="231">
        <v>35</v>
      </c>
    </row>
    <row r="81" spans="1:43" x14ac:dyDescent="0.3">
      <c r="A81" s="231">
        <v>214800</v>
      </c>
      <c r="B81" s="231" t="s">
        <v>67</v>
      </c>
      <c r="C81" s="231" t="s">
        <v>224</v>
      </c>
      <c r="D81" s="231" t="s">
        <v>224</v>
      </c>
      <c r="E81" s="231" t="s">
        <v>224</v>
      </c>
      <c r="F81" s="231" t="s">
        <v>224</v>
      </c>
      <c r="G81" s="231" t="s">
        <v>224</v>
      </c>
      <c r="H81" s="231" t="s">
        <v>224</v>
      </c>
      <c r="I81" s="231" t="s">
        <v>224</v>
      </c>
      <c r="J81" s="231" t="s">
        <v>224</v>
      </c>
      <c r="K81" s="231" t="s">
        <v>224</v>
      </c>
      <c r="L81" s="231" t="s">
        <v>224</v>
      </c>
      <c r="M81" s="231" t="s">
        <v>224</v>
      </c>
      <c r="N81" s="231" t="s">
        <v>224</v>
      </c>
      <c r="O81" s="231" t="s">
        <v>224</v>
      </c>
      <c r="P81" s="231" t="s">
        <v>224</v>
      </c>
      <c r="Q81" s="231" t="s">
        <v>224</v>
      </c>
      <c r="R81" s="231" t="s">
        <v>224</v>
      </c>
      <c r="S81" s="231" t="s">
        <v>224</v>
      </c>
      <c r="T81" s="231" t="s">
        <v>224</v>
      </c>
      <c r="U81" s="231" t="s">
        <v>224</v>
      </c>
      <c r="V81" s="231" t="s">
        <v>224</v>
      </c>
      <c r="W81" s="231" t="s">
        <v>223</v>
      </c>
      <c r="X81" s="231" t="s">
        <v>224</v>
      </c>
      <c r="Y81" s="231" t="s">
        <v>223</v>
      </c>
      <c r="Z81" s="231" t="s">
        <v>224</v>
      </c>
      <c r="AA81" s="231" t="s">
        <v>222</v>
      </c>
      <c r="AB81" s="231" t="s">
        <v>224</v>
      </c>
      <c r="AC81" s="231" t="s">
        <v>224</v>
      </c>
      <c r="AD81" s="231" t="s">
        <v>224</v>
      </c>
      <c r="AE81" s="231" t="s">
        <v>223</v>
      </c>
      <c r="AF81" s="231" t="s">
        <v>224</v>
      </c>
      <c r="AG81" s="231" t="s">
        <v>223</v>
      </c>
      <c r="AH81" s="231" t="s">
        <v>223</v>
      </c>
      <c r="AI81" s="231" t="s">
        <v>223</v>
      </c>
      <c r="AJ81" s="231" t="s">
        <v>223</v>
      </c>
      <c r="AK81" s="231" t="s">
        <v>223</v>
      </c>
      <c r="AQ81" s="231">
        <v>35</v>
      </c>
    </row>
    <row r="82" spans="1:43" x14ac:dyDescent="0.3">
      <c r="A82" s="231">
        <v>214869</v>
      </c>
      <c r="B82" s="231" t="s">
        <v>67</v>
      </c>
      <c r="C82" s="231" t="s">
        <v>224</v>
      </c>
      <c r="D82" s="231" t="s">
        <v>222</v>
      </c>
      <c r="E82" s="231" t="s">
        <v>224</v>
      </c>
      <c r="F82" s="231" t="s">
        <v>222</v>
      </c>
      <c r="G82" s="231" t="s">
        <v>224</v>
      </c>
      <c r="H82" s="231" t="s">
        <v>222</v>
      </c>
      <c r="I82" s="231" t="s">
        <v>224</v>
      </c>
      <c r="J82" s="231" t="s">
        <v>224</v>
      </c>
      <c r="K82" s="231" t="s">
        <v>224</v>
      </c>
      <c r="L82" s="231" t="s">
        <v>224</v>
      </c>
      <c r="M82" s="231" t="s">
        <v>224</v>
      </c>
      <c r="N82" s="231" t="s">
        <v>224</v>
      </c>
      <c r="O82" s="231" t="s">
        <v>224</v>
      </c>
      <c r="P82" s="231" t="s">
        <v>224</v>
      </c>
      <c r="Q82" s="231" t="s">
        <v>224</v>
      </c>
      <c r="R82" s="231" t="s">
        <v>224</v>
      </c>
      <c r="S82" s="231" t="s">
        <v>224</v>
      </c>
      <c r="T82" s="231" t="s">
        <v>224</v>
      </c>
      <c r="U82" s="231" t="s">
        <v>224</v>
      </c>
      <c r="V82" s="231" t="s">
        <v>224</v>
      </c>
      <c r="W82" s="231" t="s">
        <v>224</v>
      </c>
      <c r="X82" s="231" t="s">
        <v>222</v>
      </c>
      <c r="Y82" s="231" t="s">
        <v>222</v>
      </c>
      <c r="Z82" s="231" t="s">
        <v>224</v>
      </c>
      <c r="AA82" s="231" t="s">
        <v>222</v>
      </c>
      <c r="AB82" s="231" t="s">
        <v>222</v>
      </c>
      <c r="AC82" s="231" t="s">
        <v>224</v>
      </c>
      <c r="AD82" s="231" t="s">
        <v>222</v>
      </c>
      <c r="AE82" s="231" t="s">
        <v>224</v>
      </c>
      <c r="AF82" s="231" t="s">
        <v>224</v>
      </c>
      <c r="AG82" s="231" t="s">
        <v>223</v>
      </c>
      <c r="AH82" s="231" t="s">
        <v>223</v>
      </c>
      <c r="AI82" s="231" t="s">
        <v>223</v>
      </c>
      <c r="AJ82" s="231" t="s">
        <v>223</v>
      </c>
      <c r="AK82" s="231" t="s">
        <v>223</v>
      </c>
      <c r="AQ82" s="231">
        <v>35</v>
      </c>
    </row>
    <row r="83" spans="1:43" x14ac:dyDescent="0.3">
      <c r="A83" s="231">
        <v>214871</v>
      </c>
      <c r="B83" s="231" t="s">
        <v>67</v>
      </c>
      <c r="C83" s="231" t="s">
        <v>222</v>
      </c>
      <c r="D83" s="231" t="s">
        <v>224</v>
      </c>
      <c r="E83" s="231" t="s">
        <v>224</v>
      </c>
      <c r="F83" s="231" t="s">
        <v>224</v>
      </c>
      <c r="G83" s="231" t="s">
        <v>224</v>
      </c>
      <c r="H83" s="231" t="s">
        <v>224</v>
      </c>
      <c r="I83" s="231" t="s">
        <v>224</v>
      </c>
      <c r="J83" s="231" t="s">
        <v>224</v>
      </c>
      <c r="K83" s="231" t="s">
        <v>224</v>
      </c>
      <c r="L83" s="231" t="s">
        <v>224</v>
      </c>
      <c r="M83" s="231" t="s">
        <v>224</v>
      </c>
      <c r="N83" s="231" t="s">
        <v>224</v>
      </c>
      <c r="O83" s="231" t="s">
        <v>224</v>
      </c>
      <c r="P83" s="231" t="s">
        <v>224</v>
      </c>
      <c r="Q83" s="231" t="s">
        <v>224</v>
      </c>
      <c r="R83" s="231" t="s">
        <v>222</v>
      </c>
      <c r="S83" s="231" t="s">
        <v>224</v>
      </c>
      <c r="T83" s="231" t="s">
        <v>224</v>
      </c>
      <c r="U83" s="231" t="s">
        <v>224</v>
      </c>
      <c r="V83" s="231" t="s">
        <v>224</v>
      </c>
      <c r="W83" s="231" t="s">
        <v>222</v>
      </c>
      <c r="X83" s="231" t="s">
        <v>224</v>
      </c>
      <c r="Y83" s="231" t="s">
        <v>222</v>
      </c>
      <c r="Z83" s="231" t="s">
        <v>224</v>
      </c>
      <c r="AA83" s="231" t="s">
        <v>222</v>
      </c>
      <c r="AB83" s="231" t="s">
        <v>222</v>
      </c>
      <c r="AC83" s="231" t="s">
        <v>224</v>
      </c>
      <c r="AD83" s="231" t="s">
        <v>224</v>
      </c>
      <c r="AE83" s="231" t="s">
        <v>224</v>
      </c>
      <c r="AF83" s="231" t="s">
        <v>222</v>
      </c>
      <c r="AG83" s="231" t="s">
        <v>223</v>
      </c>
      <c r="AH83" s="231" t="s">
        <v>223</v>
      </c>
      <c r="AI83" s="231" t="s">
        <v>223</v>
      </c>
      <c r="AJ83" s="231" t="s">
        <v>223</v>
      </c>
      <c r="AK83" s="231" t="s">
        <v>223</v>
      </c>
      <c r="AQ83" s="231">
        <v>35</v>
      </c>
    </row>
    <row r="84" spans="1:43" x14ac:dyDescent="0.3">
      <c r="A84" s="231">
        <v>214883</v>
      </c>
      <c r="B84" s="231" t="s">
        <v>67</v>
      </c>
      <c r="C84" s="231" t="s">
        <v>222</v>
      </c>
      <c r="D84" s="231" t="s">
        <v>222</v>
      </c>
      <c r="E84" s="231" t="s">
        <v>224</v>
      </c>
      <c r="F84" s="231" t="s">
        <v>224</v>
      </c>
      <c r="G84" s="231" t="s">
        <v>224</v>
      </c>
      <c r="H84" s="231" t="s">
        <v>224</v>
      </c>
      <c r="I84" s="231" t="s">
        <v>222</v>
      </c>
      <c r="J84" s="231" t="s">
        <v>222</v>
      </c>
      <c r="K84" s="231" t="s">
        <v>222</v>
      </c>
      <c r="L84" s="231" t="s">
        <v>222</v>
      </c>
      <c r="M84" s="231" t="s">
        <v>224</v>
      </c>
      <c r="N84" s="231" t="s">
        <v>224</v>
      </c>
      <c r="O84" s="231" t="s">
        <v>224</v>
      </c>
      <c r="P84" s="231" t="s">
        <v>224</v>
      </c>
      <c r="Q84" s="231" t="s">
        <v>224</v>
      </c>
      <c r="R84" s="231" t="s">
        <v>224</v>
      </c>
      <c r="S84" s="231" t="s">
        <v>224</v>
      </c>
      <c r="T84" s="231" t="s">
        <v>222</v>
      </c>
      <c r="U84" s="231" t="s">
        <v>222</v>
      </c>
      <c r="V84" s="231" t="s">
        <v>224</v>
      </c>
      <c r="W84" s="231" t="s">
        <v>224</v>
      </c>
      <c r="X84" s="231" t="s">
        <v>224</v>
      </c>
      <c r="Y84" s="231" t="s">
        <v>224</v>
      </c>
      <c r="Z84" s="231" t="s">
        <v>224</v>
      </c>
      <c r="AA84" s="231" t="s">
        <v>224</v>
      </c>
      <c r="AB84" s="231" t="s">
        <v>224</v>
      </c>
      <c r="AC84" s="231" t="s">
        <v>224</v>
      </c>
      <c r="AD84" s="231" t="s">
        <v>224</v>
      </c>
      <c r="AE84" s="231" t="s">
        <v>224</v>
      </c>
      <c r="AF84" s="231" t="s">
        <v>224</v>
      </c>
      <c r="AG84" s="231" t="s">
        <v>223</v>
      </c>
      <c r="AH84" s="231" t="s">
        <v>223</v>
      </c>
      <c r="AI84" s="231" t="s">
        <v>223</v>
      </c>
      <c r="AJ84" s="231" t="s">
        <v>223</v>
      </c>
      <c r="AK84" s="231" t="s">
        <v>223</v>
      </c>
      <c r="AQ84" s="231">
        <v>35</v>
      </c>
    </row>
    <row r="85" spans="1:43" x14ac:dyDescent="0.3">
      <c r="A85" s="231">
        <v>214902</v>
      </c>
      <c r="B85" s="231" t="s">
        <v>67</v>
      </c>
      <c r="C85" s="231" t="s">
        <v>223</v>
      </c>
      <c r="D85" s="231" t="s">
        <v>224</v>
      </c>
      <c r="E85" s="231" t="s">
        <v>224</v>
      </c>
      <c r="F85" s="231" t="s">
        <v>224</v>
      </c>
      <c r="G85" s="231" t="s">
        <v>223</v>
      </c>
      <c r="H85" s="231" t="s">
        <v>224</v>
      </c>
      <c r="I85" s="231" t="s">
        <v>224</v>
      </c>
      <c r="J85" s="231" t="s">
        <v>224</v>
      </c>
      <c r="K85" s="231" t="s">
        <v>224</v>
      </c>
      <c r="L85" s="231" t="s">
        <v>224</v>
      </c>
      <c r="M85" s="231" t="s">
        <v>224</v>
      </c>
      <c r="N85" s="231" t="s">
        <v>224</v>
      </c>
      <c r="O85" s="231" t="s">
        <v>224</v>
      </c>
      <c r="P85" s="231" t="s">
        <v>224</v>
      </c>
      <c r="Q85" s="231" t="s">
        <v>224</v>
      </c>
      <c r="R85" s="231" t="s">
        <v>224</v>
      </c>
      <c r="S85" s="231" t="s">
        <v>224</v>
      </c>
      <c r="T85" s="231" t="s">
        <v>224</v>
      </c>
      <c r="U85" s="231" t="s">
        <v>224</v>
      </c>
      <c r="V85" s="231" t="s">
        <v>224</v>
      </c>
      <c r="W85" s="231" t="s">
        <v>224</v>
      </c>
      <c r="X85" s="231" t="s">
        <v>224</v>
      </c>
      <c r="Y85" s="231" t="s">
        <v>224</v>
      </c>
      <c r="Z85" s="231" t="s">
        <v>224</v>
      </c>
      <c r="AA85" s="231" t="s">
        <v>222</v>
      </c>
      <c r="AB85" s="231" t="s">
        <v>222</v>
      </c>
      <c r="AC85" s="231" t="s">
        <v>224</v>
      </c>
      <c r="AD85" s="231" t="s">
        <v>223</v>
      </c>
      <c r="AE85" s="231" t="s">
        <v>224</v>
      </c>
      <c r="AF85" s="231" t="s">
        <v>224</v>
      </c>
      <c r="AG85" s="231" t="s">
        <v>223</v>
      </c>
      <c r="AH85" s="231" t="s">
        <v>223</v>
      </c>
      <c r="AI85" s="231" t="s">
        <v>223</v>
      </c>
      <c r="AJ85" s="231" t="s">
        <v>223</v>
      </c>
      <c r="AK85" s="231" t="s">
        <v>223</v>
      </c>
      <c r="AQ85" s="231">
        <v>35</v>
      </c>
    </row>
    <row r="86" spans="1:43" x14ac:dyDescent="0.3">
      <c r="A86" s="231">
        <v>214916</v>
      </c>
      <c r="B86" s="231" t="s">
        <v>67</v>
      </c>
      <c r="C86" s="231" t="s">
        <v>224</v>
      </c>
      <c r="D86" s="231" t="s">
        <v>224</v>
      </c>
      <c r="E86" s="231" t="s">
        <v>224</v>
      </c>
      <c r="F86" s="231" t="s">
        <v>224</v>
      </c>
      <c r="G86" s="231" t="s">
        <v>224</v>
      </c>
      <c r="H86" s="231" t="s">
        <v>224</v>
      </c>
      <c r="I86" s="231" t="s">
        <v>224</v>
      </c>
      <c r="J86" s="231" t="s">
        <v>224</v>
      </c>
      <c r="K86" s="231" t="s">
        <v>224</v>
      </c>
      <c r="L86" s="231" t="s">
        <v>224</v>
      </c>
      <c r="M86" s="231" t="s">
        <v>224</v>
      </c>
      <c r="N86" s="231" t="s">
        <v>224</v>
      </c>
      <c r="O86" s="231" t="s">
        <v>224</v>
      </c>
      <c r="P86" s="231" t="s">
        <v>224</v>
      </c>
      <c r="Q86" s="231" t="s">
        <v>222</v>
      </c>
      <c r="R86" s="231" t="s">
        <v>224</v>
      </c>
      <c r="S86" s="231" t="s">
        <v>224</v>
      </c>
      <c r="T86" s="231" t="s">
        <v>224</v>
      </c>
      <c r="U86" s="231" t="s">
        <v>224</v>
      </c>
      <c r="V86" s="231" t="s">
        <v>224</v>
      </c>
      <c r="W86" s="231" t="s">
        <v>224</v>
      </c>
      <c r="X86" s="231" t="s">
        <v>224</v>
      </c>
      <c r="Y86" s="231" t="s">
        <v>222</v>
      </c>
      <c r="Z86" s="231" t="s">
        <v>222</v>
      </c>
      <c r="AA86" s="231" t="s">
        <v>222</v>
      </c>
      <c r="AB86" s="231" t="s">
        <v>222</v>
      </c>
      <c r="AC86" s="231" t="s">
        <v>224</v>
      </c>
      <c r="AD86" s="231" t="s">
        <v>224</v>
      </c>
      <c r="AE86" s="231" t="s">
        <v>224</v>
      </c>
      <c r="AF86" s="231" t="s">
        <v>224</v>
      </c>
      <c r="AG86" s="231" t="s">
        <v>223</v>
      </c>
      <c r="AH86" s="231" t="s">
        <v>223</v>
      </c>
      <c r="AI86" s="231" t="s">
        <v>223</v>
      </c>
      <c r="AJ86" s="231" t="s">
        <v>223</v>
      </c>
      <c r="AK86" s="231" t="s">
        <v>223</v>
      </c>
      <c r="AQ86" s="231">
        <v>35</v>
      </c>
    </row>
    <row r="87" spans="1:43" x14ac:dyDescent="0.3">
      <c r="A87" s="231">
        <v>214917</v>
      </c>
      <c r="B87" s="231" t="s">
        <v>67</v>
      </c>
      <c r="C87" s="231" t="s">
        <v>224</v>
      </c>
      <c r="D87" s="231" t="s">
        <v>222</v>
      </c>
      <c r="E87" s="231" t="s">
        <v>224</v>
      </c>
      <c r="F87" s="231" t="s">
        <v>222</v>
      </c>
      <c r="G87" s="231" t="s">
        <v>224</v>
      </c>
      <c r="H87" s="231" t="s">
        <v>224</v>
      </c>
      <c r="I87" s="231" t="s">
        <v>224</v>
      </c>
      <c r="J87" s="231" t="s">
        <v>222</v>
      </c>
      <c r="K87" s="231" t="s">
        <v>224</v>
      </c>
      <c r="L87" s="231" t="s">
        <v>224</v>
      </c>
      <c r="M87" s="231" t="s">
        <v>222</v>
      </c>
      <c r="N87" s="231" t="s">
        <v>224</v>
      </c>
      <c r="O87" s="231" t="s">
        <v>224</v>
      </c>
      <c r="P87" s="231" t="s">
        <v>224</v>
      </c>
      <c r="Q87" s="231" t="s">
        <v>224</v>
      </c>
      <c r="R87" s="231" t="s">
        <v>224</v>
      </c>
      <c r="S87" s="231" t="s">
        <v>224</v>
      </c>
      <c r="T87" s="231" t="s">
        <v>224</v>
      </c>
      <c r="U87" s="231" t="s">
        <v>224</v>
      </c>
      <c r="V87" s="231" t="s">
        <v>222</v>
      </c>
      <c r="W87" s="231" t="s">
        <v>222</v>
      </c>
      <c r="X87" s="231" t="s">
        <v>222</v>
      </c>
      <c r="Y87" s="231" t="s">
        <v>222</v>
      </c>
      <c r="Z87" s="231" t="s">
        <v>224</v>
      </c>
      <c r="AA87" s="231" t="s">
        <v>222</v>
      </c>
      <c r="AB87" s="231" t="s">
        <v>222</v>
      </c>
      <c r="AC87" s="231" t="s">
        <v>224</v>
      </c>
      <c r="AD87" s="231" t="s">
        <v>222</v>
      </c>
      <c r="AE87" s="231" t="s">
        <v>224</v>
      </c>
      <c r="AF87" s="231" t="s">
        <v>224</v>
      </c>
      <c r="AG87" s="231" t="s">
        <v>223</v>
      </c>
      <c r="AH87" s="231" t="s">
        <v>223</v>
      </c>
      <c r="AI87" s="231" t="s">
        <v>223</v>
      </c>
      <c r="AJ87" s="231" t="s">
        <v>223</v>
      </c>
      <c r="AK87" s="231" t="s">
        <v>223</v>
      </c>
      <c r="AQ87" s="231">
        <v>35</v>
      </c>
    </row>
    <row r="88" spans="1:43" x14ac:dyDescent="0.3">
      <c r="A88" s="231">
        <v>214923</v>
      </c>
      <c r="B88" s="231" t="s">
        <v>67</v>
      </c>
      <c r="C88" s="231" t="s">
        <v>224</v>
      </c>
      <c r="D88" s="231" t="s">
        <v>222</v>
      </c>
      <c r="E88" s="231" t="s">
        <v>224</v>
      </c>
      <c r="F88" s="231" t="s">
        <v>224</v>
      </c>
      <c r="G88" s="231" t="s">
        <v>224</v>
      </c>
      <c r="H88" s="231" t="s">
        <v>222</v>
      </c>
      <c r="I88" s="231" t="s">
        <v>224</v>
      </c>
      <c r="J88" s="231" t="s">
        <v>224</v>
      </c>
      <c r="K88" s="231" t="s">
        <v>224</v>
      </c>
      <c r="L88" s="231" t="s">
        <v>224</v>
      </c>
      <c r="M88" s="231" t="s">
        <v>224</v>
      </c>
      <c r="N88" s="231" t="s">
        <v>224</v>
      </c>
      <c r="O88" s="231" t="s">
        <v>224</v>
      </c>
      <c r="P88" s="231" t="s">
        <v>224</v>
      </c>
      <c r="Q88" s="231" t="s">
        <v>224</v>
      </c>
      <c r="R88" s="231" t="s">
        <v>224</v>
      </c>
      <c r="S88" s="231" t="s">
        <v>224</v>
      </c>
      <c r="T88" s="231" t="s">
        <v>224</v>
      </c>
      <c r="U88" s="231" t="s">
        <v>224</v>
      </c>
      <c r="V88" s="231" t="s">
        <v>224</v>
      </c>
      <c r="W88" s="231" t="s">
        <v>224</v>
      </c>
      <c r="X88" s="231" t="s">
        <v>222</v>
      </c>
      <c r="Y88" s="231" t="s">
        <v>224</v>
      </c>
      <c r="Z88" s="231" t="s">
        <v>222</v>
      </c>
      <c r="AA88" s="231" t="s">
        <v>222</v>
      </c>
      <c r="AB88" s="231" t="s">
        <v>222</v>
      </c>
      <c r="AC88" s="231" t="s">
        <v>224</v>
      </c>
      <c r="AD88" s="231" t="s">
        <v>224</v>
      </c>
      <c r="AE88" s="231" t="s">
        <v>223</v>
      </c>
      <c r="AF88" s="231" t="s">
        <v>224</v>
      </c>
      <c r="AG88" s="231" t="s">
        <v>223</v>
      </c>
      <c r="AH88" s="231" t="s">
        <v>223</v>
      </c>
      <c r="AI88" s="231" t="s">
        <v>223</v>
      </c>
      <c r="AJ88" s="231" t="s">
        <v>223</v>
      </c>
      <c r="AK88" s="231" t="s">
        <v>223</v>
      </c>
      <c r="AQ88" s="231">
        <v>35</v>
      </c>
    </row>
    <row r="89" spans="1:43" x14ac:dyDescent="0.3">
      <c r="A89" s="231">
        <v>214962</v>
      </c>
      <c r="B89" s="231" t="s">
        <v>67</v>
      </c>
      <c r="C89" s="231" t="s">
        <v>222</v>
      </c>
      <c r="D89" s="231" t="s">
        <v>224</v>
      </c>
      <c r="E89" s="231" t="s">
        <v>222</v>
      </c>
      <c r="F89" s="231" t="s">
        <v>222</v>
      </c>
      <c r="G89" s="231" t="s">
        <v>222</v>
      </c>
      <c r="H89" s="231" t="s">
        <v>222</v>
      </c>
      <c r="I89" s="231" t="s">
        <v>224</v>
      </c>
      <c r="J89" s="231" t="s">
        <v>224</v>
      </c>
      <c r="K89" s="231" t="s">
        <v>224</v>
      </c>
      <c r="L89" s="231" t="s">
        <v>224</v>
      </c>
      <c r="M89" s="231" t="s">
        <v>222</v>
      </c>
      <c r="N89" s="231" t="s">
        <v>224</v>
      </c>
      <c r="O89" s="231" t="s">
        <v>224</v>
      </c>
      <c r="P89" s="231" t="s">
        <v>224</v>
      </c>
      <c r="Q89" s="231" t="s">
        <v>224</v>
      </c>
      <c r="R89" s="231" t="s">
        <v>222</v>
      </c>
      <c r="S89" s="231" t="s">
        <v>224</v>
      </c>
      <c r="T89" s="231" t="s">
        <v>224</v>
      </c>
      <c r="U89" s="231" t="s">
        <v>224</v>
      </c>
      <c r="V89" s="231" t="s">
        <v>224</v>
      </c>
      <c r="W89" s="231" t="s">
        <v>222</v>
      </c>
      <c r="X89" s="231" t="s">
        <v>224</v>
      </c>
      <c r="Y89" s="231" t="s">
        <v>222</v>
      </c>
      <c r="Z89" s="231" t="s">
        <v>222</v>
      </c>
      <c r="AA89" s="231" t="s">
        <v>222</v>
      </c>
      <c r="AB89" s="231" t="s">
        <v>222</v>
      </c>
      <c r="AC89" s="231" t="s">
        <v>224</v>
      </c>
      <c r="AD89" s="231" t="s">
        <v>222</v>
      </c>
      <c r="AE89" s="231" t="s">
        <v>222</v>
      </c>
      <c r="AF89" s="231" t="s">
        <v>224</v>
      </c>
      <c r="AG89" s="231" t="s">
        <v>223</v>
      </c>
      <c r="AH89" s="231" t="s">
        <v>223</v>
      </c>
      <c r="AI89" s="231" t="s">
        <v>223</v>
      </c>
      <c r="AJ89" s="231" t="s">
        <v>223</v>
      </c>
      <c r="AK89" s="231" t="s">
        <v>223</v>
      </c>
      <c r="AQ89" s="231">
        <v>35</v>
      </c>
    </row>
    <row r="90" spans="1:43" x14ac:dyDescent="0.3">
      <c r="A90" s="231">
        <v>214978</v>
      </c>
      <c r="B90" s="231" t="s">
        <v>67</v>
      </c>
      <c r="C90" s="231" t="s">
        <v>222</v>
      </c>
      <c r="D90" s="231" t="s">
        <v>224</v>
      </c>
      <c r="E90" s="231" t="s">
        <v>224</v>
      </c>
      <c r="F90" s="231" t="s">
        <v>224</v>
      </c>
      <c r="G90" s="231" t="s">
        <v>222</v>
      </c>
      <c r="H90" s="231" t="s">
        <v>222</v>
      </c>
      <c r="I90" s="231" t="s">
        <v>224</v>
      </c>
      <c r="J90" s="231" t="s">
        <v>224</v>
      </c>
      <c r="K90" s="231" t="s">
        <v>224</v>
      </c>
      <c r="L90" s="231" t="s">
        <v>224</v>
      </c>
      <c r="M90" s="231" t="s">
        <v>224</v>
      </c>
      <c r="N90" s="231" t="s">
        <v>224</v>
      </c>
      <c r="O90" s="231" t="s">
        <v>224</v>
      </c>
      <c r="P90" s="231" t="s">
        <v>224</v>
      </c>
      <c r="Q90" s="231" t="s">
        <v>224</v>
      </c>
      <c r="R90" s="231" t="s">
        <v>224</v>
      </c>
      <c r="S90" s="231" t="s">
        <v>224</v>
      </c>
      <c r="T90" s="231" t="s">
        <v>224</v>
      </c>
      <c r="U90" s="231" t="s">
        <v>224</v>
      </c>
      <c r="V90" s="231" t="s">
        <v>224</v>
      </c>
      <c r="W90" s="231" t="s">
        <v>224</v>
      </c>
      <c r="X90" s="231" t="s">
        <v>222</v>
      </c>
      <c r="Y90" s="231" t="s">
        <v>222</v>
      </c>
      <c r="Z90" s="231" t="s">
        <v>224</v>
      </c>
      <c r="AA90" s="231" t="s">
        <v>224</v>
      </c>
      <c r="AB90" s="231" t="s">
        <v>222</v>
      </c>
      <c r="AC90" s="231" t="s">
        <v>222</v>
      </c>
      <c r="AD90" s="231" t="s">
        <v>224</v>
      </c>
      <c r="AE90" s="231" t="s">
        <v>222</v>
      </c>
      <c r="AF90" s="231" t="s">
        <v>222</v>
      </c>
      <c r="AG90" s="231" t="s">
        <v>223</v>
      </c>
      <c r="AH90" s="231" t="s">
        <v>223</v>
      </c>
      <c r="AI90" s="231" t="s">
        <v>223</v>
      </c>
      <c r="AJ90" s="231" t="s">
        <v>223</v>
      </c>
      <c r="AK90" s="231" t="s">
        <v>223</v>
      </c>
      <c r="AQ90" s="231">
        <v>35</v>
      </c>
    </row>
    <row r="91" spans="1:43" x14ac:dyDescent="0.3">
      <c r="A91" s="231">
        <v>214989</v>
      </c>
      <c r="B91" s="231" t="s">
        <v>67</v>
      </c>
      <c r="C91" s="231" t="s">
        <v>222</v>
      </c>
      <c r="D91" s="231" t="s">
        <v>224</v>
      </c>
      <c r="E91" s="231" t="s">
        <v>224</v>
      </c>
      <c r="F91" s="231" t="s">
        <v>224</v>
      </c>
      <c r="G91" s="231" t="s">
        <v>224</v>
      </c>
      <c r="H91" s="231" t="s">
        <v>222</v>
      </c>
      <c r="I91" s="231" t="s">
        <v>224</v>
      </c>
      <c r="J91" s="231" t="s">
        <v>222</v>
      </c>
      <c r="K91" s="231" t="s">
        <v>224</v>
      </c>
      <c r="L91" s="231" t="s">
        <v>224</v>
      </c>
      <c r="M91" s="231" t="s">
        <v>224</v>
      </c>
      <c r="N91" s="231" t="s">
        <v>222</v>
      </c>
      <c r="O91" s="231" t="s">
        <v>224</v>
      </c>
      <c r="P91" s="231" t="s">
        <v>224</v>
      </c>
      <c r="Q91" s="231" t="s">
        <v>224</v>
      </c>
      <c r="R91" s="231" t="s">
        <v>224</v>
      </c>
      <c r="S91" s="231" t="s">
        <v>224</v>
      </c>
      <c r="T91" s="231" t="s">
        <v>224</v>
      </c>
      <c r="U91" s="231" t="s">
        <v>224</v>
      </c>
      <c r="V91" s="231" t="s">
        <v>224</v>
      </c>
      <c r="W91" s="231" t="s">
        <v>224</v>
      </c>
      <c r="X91" s="231" t="s">
        <v>222</v>
      </c>
      <c r="Y91" s="231" t="s">
        <v>222</v>
      </c>
      <c r="Z91" s="231" t="s">
        <v>224</v>
      </c>
      <c r="AA91" s="231" t="s">
        <v>222</v>
      </c>
      <c r="AB91" s="231" t="s">
        <v>222</v>
      </c>
      <c r="AC91" s="231" t="s">
        <v>224</v>
      </c>
      <c r="AD91" s="231" t="s">
        <v>222</v>
      </c>
      <c r="AE91" s="231" t="s">
        <v>224</v>
      </c>
      <c r="AF91" s="231" t="s">
        <v>224</v>
      </c>
      <c r="AG91" s="231" t="s">
        <v>223</v>
      </c>
      <c r="AH91" s="231" t="s">
        <v>223</v>
      </c>
      <c r="AI91" s="231" t="s">
        <v>223</v>
      </c>
      <c r="AJ91" s="231" t="s">
        <v>223</v>
      </c>
      <c r="AK91" s="231" t="s">
        <v>223</v>
      </c>
      <c r="AQ91" s="231">
        <v>35</v>
      </c>
    </row>
    <row r="92" spans="1:43" x14ac:dyDescent="0.3">
      <c r="A92" s="231">
        <v>215024</v>
      </c>
      <c r="B92" s="231" t="s">
        <v>67</v>
      </c>
      <c r="C92" s="231" t="s">
        <v>224</v>
      </c>
      <c r="D92" s="231" t="s">
        <v>222</v>
      </c>
      <c r="E92" s="231" t="s">
        <v>222</v>
      </c>
      <c r="F92" s="231" t="s">
        <v>224</v>
      </c>
      <c r="G92" s="231" t="s">
        <v>224</v>
      </c>
      <c r="H92" s="231" t="s">
        <v>224</v>
      </c>
      <c r="I92" s="231" t="s">
        <v>224</v>
      </c>
      <c r="J92" s="231" t="s">
        <v>224</v>
      </c>
      <c r="K92" s="231" t="s">
        <v>224</v>
      </c>
      <c r="L92" s="231" t="s">
        <v>224</v>
      </c>
      <c r="M92" s="231" t="s">
        <v>224</v>
      </c>
      <c r="N92" s="231" t="s">
        <v>224</v>
      </c>
      <c r="O92" s="231" t="s">
        <v>224</v>
      </c>
      <c r="P92" s="231" t="s">
        <v>224</v>
      </c>
      <c r="Q92" s="231" t="s">
        <v>224</v>
      </c>
      <c r="R92" s="231" t="s">
        <v>224</v>
      </c>
      <c r="S92" s="231" t="s">
        <v>224</v>
      </c>
      <c r="T92" s="231" t="s">
        <v>224</v>
      </c>
      <c r="U92" s="231" t="s">
        <v>224</v>
      </c>
      <c r="V92" s="231" t="s">
        <v>222</v>
      </c>
      <c r="W92" s="231" t="s">
        <v>224</v>
      </c>
      <c r="X92" s="231" t="s">
        <v>222</v>
      </c>
      <c r="Y92" s="231" t="s">
        <v>222</v>
      </c>
      <c r="Z92" s="231" t="s">
        <v>222</v>
      </c>
      <c r="AA92" s="231" t="s">
        <v>222</v>
      </c>
      <c r="AB92" s="231" t="s">
        <v>222</v>
      </c>
      <c r="AC92" s="231" t="s">
        <v>222</v>
      </c>
      <c r="AD92" s="231" t="s">
        <v>224</v>
      </c>
      <c r="AE92" s="231" t="s">
        <v>224</v>
      </c>
      <c r="AF92" s="231" t="s">
        <v>224</v>
      </c>
      <c r="AG92" s="231" t="s">
        <v>223</v>
      </c>
      <c r="AH92" s="231" t="s">
        <v>223</v>
      </c>
      <c r="AI92" s="231" t="s">
        <v>223</v>
      </c>
      <c r="AJ92" s="231" t="s">
        <v>223</v>
      </c>
      <c r="AK92" s="231" t="s">
        <v>223</v>
      </c>
      <c r="AQ92" s="231">
        <v>35</v>
      </c>
    </row>
    <row r="93" spans="1:43" x14ac:dyDescent="0.3">
      <c r="A93" s="231">
        <v>215049</v>
      </c>
      <c r="B93" s="231" t="s">
        <v>67</v>
      </c>
      <c r="C93" s="231" t="s">
        <v>224</v>
      </c>
      <c r="D93" s="231" t="s">
        <v>222</v>
      </c>
      <c r="E93" s="231" t="s">
        <v>224</v>
      </c>
      <c r="F93" s="231" t="s">
        <v>224</v>
      </c>
      <c r="G93" s="231" t="s">
        <v>222</v>
      </c>
      <c r="H93" s="231" t="s">
        <v>224</v>
      </c>
      <c r="I93" s="231" t="s">
        <v>224</v>
      </c>
      <c r="J93" s="231" t="s">
        <v>224</v>
      </c>
      <c r="K93" s="231" t="s">
        <v>222</v>
      </c>
      <c r="L93" s="231" t="s">
        <v>224</v>
      </c>
      <c r="M93" s="231" t="s">
        <v>224</v>
      </c>
      <c r="N93" s="231" t="s">
        <v>224</v>
      </c>
      <c r="O93" s="231" t="s">
        <v>224</v>
      </c>
      <c r="P93" s="231" t="s">
        <v>222</v>
      </c>
      <c r="Q93" s="231" t="s">
        <v>224</v>
      </c>
      <c r="R93" s="231" t="s">
        <v>224</v>
      </c>
      <c r="S93" s="231" t="s">
        <v>224</v>
      </c>
      <c r="T93" s="231" t="s">
        <v>224</v>
      </c>
      <c r="U93" s="231" t="s">
        <v>224</v>
      </c>
      <c r="V93" s="231" t="s">
        <v>224</v>
      </c>
      <c r="W93" s="231" t="s">
        <v>224</v>
      </c>
      <c r="X93" s="231" t="s">
        <v>222</v>
      </c>
      <c r="Y93" s="231" t="s">
        <v>222</v>
      </c>
      <c r="Z93" s="231" t="s">
        <v>222</v>
      </c>
      <c r="AA93" s="231" t="s">
        <v>222</v>
      </c>
      <c r="AB93" s="231" t="s">
        <v>222</v>
      </c>
      <c r="AC93" s="231" t="s">
        <v>222</v>
      </c>
      <c r="AD93" s="231" t="s">
        <v>224</v>
      </c>
      <c r="AE93" s="231" t="s">
        <v>223</v>
      </c>
      <c r="AF93" s="231" t="s">
        <v>224</v>
      </c>
      <c r="AG93" s="231" t="s">
        <v>223</v>
      </c>
      <c r="AH93" s="231" t="s">
        <v>223</v>
      </c>
      <c r="AI93" s="231" t="s">
        <v>223</v>
      </c>
      <c r="AJ93" s="231" t="s">
        <v>223</v>
      </c>
      <c r="AK93" s="231" t="s">
        <v>223</v>
      </c>
      <c r="AQ93" s="231">
        <v>35</v>
      </c>
    </row>
    <row r="94" spans="1:43" x14ac:dyDescent="0.3">
      <c r="A94" s="231">
        <v>215083</v>
      </c>
      <c r="B94" s="231" t="s">
        <v>67</v>
      </c>
      <c r="C94" s="231" t="s">
        <v>224</v>
      </c>
      <c r="D94" s="231" t="s">
        <v>224</v>
      </c>
      <c r="E94" s="231" t="s">
        <v>224</v>
      </c>
      <c r="F94" s="231" t="s">
        <v>224</v>
      </c>
      <c r="G94" s="231" t="s">
        <v>222</v>
      </c>
      <c r="H94" s="231" t="s">
        <v>224</v>
      </c>
      <c r="I94" s="231" t="s">
        <v>224</v>
      </c>
      <c r="J94" s="231" t="s">
        <v>224</v>
      </c>
      <c r="K94" s="231" t="s">
        <v>224</v>
      </c>
      <c r="L94" s="231" t="s">
        <v>224</v>
      </c>
      <c r="M94" s="231" t="s">
        <v>222</v>
      </c>
      <c r="N94" s="231" t="s">
        <v>222</v>
      </c>
      <c r="O94" s="231" t="s">
        <v>224</v>
      </c>
      <c r="P94" s="231" t="s">
        <v>224</v>
      </c>
      <c r="Q94" s="231" t="s">
        <v>224</v>
      </c>
      <c r="R94" s="231" t="s">
        <v>224</v>
      </c>
      <c r="S94" s="231" t="s">
        <v>224</v>
      </c>
      <c r="T94" s="231" t="s">
        <v>224</v>
      </c>
      <c r="U94" s="231" t="s">
        <v>224</v>
      </c>
      <c r="V94" s="231" t="s">
        <v>224</v>
      </c>
      <c r="W94" s="231" t="s">
        <v>224</v>
      </c>
      <c r="X94" s="231" t="s">
        <v>222</v>
      </c>
      <c r="Y94" s="231" t="s">
        <v>224</v>
      </c>
      <c r="Z94" s="231" t="s">
        <v>224</v>
      </c>
      <c r="AA94" s="231" t="s">
        <v>222</v>
      </c>
      <c r="AB94" s="231" t="s">
        <v>224</v>
      </c>
      <c r="AC94" s="231" t="s">
        <v>224</v>
      </c>
      <c r="AD94" s="231" t="s">
        <v>224</v>
      </c>
      <c r="AE94" s="231" t="s">
        <v>224</v>
      </c>
      <c r="AF94" s="231" t="s">
        <v>224</v>
      </c>
      <c r="AG94" s="231" t="s">
        <v>223</v>
      </c>
      <c r="AH94" s="231" t="s">
        <v>223</v>
      </c>
      <c r="AI94" s="231" t="s">
        <v>223</v>
      </c>
      <c r="AJ94" s="231" t="s">
        <v>223</v>
      </c>
      <c r="AK94" s="231" t="s">
        <v>223</v>
      </c>
      <c r="AQ94" s="231">
        <v>35</v>
      </c>
    </row>
    <row r="95" spans="1:43" x14ac:dyDescent="0.3">
      <c r="A95" s="231">
        <v>215101</v>
      </c>
      <c r="B95" s="231" t="s">
        <v>67</v>
      </c>
      <c r="C95" s="231" t="s">
        <v>222</v>
      </c>
      <c r="D95" s="231" t="s">
        <v>224</v>
      </c>
      <c r="E95" s="231" t="s">
        <v>224</v>
      </c>
      <c r="F95" s="231" t="s">
        <v>224</v>
      </c>
      <c r="G95" s="231" t="s">
        <v>222</v>
      </c>
      <c r="H95" s="231" t="s">
        <v>224</v>
      </c>
      <c r="I95" s="231" t="s">
        <v>224</v>
      </c>
      <c r="J95" s="231" t="s">
        <v>222</v>
      </c>
      <c r="K95" s="231" t="s">
        <v>224</v>
      </c>
      <c r="L95" s="231" t="s">
        <v>224</v>
      </c>
      <c r="M95" s="231" t="s">
        <v>224</v>
      </c>
      <c r="N95" s="231" t="s">
        <v>224</v>
      </c>
      <c r="O95" s="231" t="s">
        <v>224</v>
      </c>
      <c r="P95" s="231" t="s">
        <v>222</v>
      </c>
      <c r="Q95" s="231" t="s">
        <v>222</v>
      </c>
      <c r="R95" s="231" t="s">
        <v>223</v>
      </c>
      <c r="S95" s="231" t="s">
        <v>224</v>
      </c>
      <c r="T95" s="231" t="s">
        <v>224</v>
      </c>
      <c r="U95" s="231" t="s">
        <v>224</v>
      </c>
      <c r="V95" s="231" t="s">
        <v>224</v>
      </c>
      <c r="W95" s="231" t="s">
        <v>224</v>
      </c>
      <c r="X95" s="231" t="s">
        <v>222</v>
      </c>
      <c r="Y95" s="231" t="s">
        <v>222</v>
      </c>
      <c r="Z95" s="231" t="s">
        <v>222</v>
      </c>
      <c r="AA95" s="231" t="s">
        <v>222</v>
      </c>
      <c r="AB95" s="231" t="s">
        <v>222</v>
      </c>
      <c r="AC95" s="231" t="s">
        <v>224</v>
      </c>
      <c r="AD95" s="231" t="s">
        <v>222</v>
      </c>
      <c r="AE95" s="231" t="s">
        <v>222</v>
      </c>
      <c r="AF95" s="231" t="s">
        <v>222</v>
      </c>
      <c r="AG95" s="231" t="s">
        <v>223</v>
      </c>
      <c r="AH95" s="231" t="s">
        <v>223</v>
      </c>
      <c r="AI95" s="231" t="s">
        <v>223</v>
      </c>
      <c r="AJ95" s="231" t="s">
        <v>223</v>
      </c>
      <c r="AK95" s="231" t="s">
        <v>223</v>
      </c>
      <c r="AQ95" s="231">
        <v>35</v>
      </c>
    </row>
    <row r="96" spans="1:43" x14ac:dyDescent="0.3">
      <c r="A96" s="231">
        <v>215102</v>
      </c>
      <c r="B96" s="231" t="s">
        <v>67</v>
      </c>
      <c r="C96" s="231" t="s">
        <v>224</v>
      </c>
      <c r="D96" s="231" t="s">
        <v>224</v>
      </c>
      <c r="E96" s="231" t="s">
        <v>224</v>
      </c>
      <c r="F96" s="231" t="s">
        <v>224</v>
      </c>
      <c r="G96" s="231" t="s">
        <v>222</v>
      </c>
      <c r="H96" s="231" t="s">
        <v>222</v>
      </c>
      <c r="I96" s="231" t="s">
        <v>224</v>
      </c>
      <c r="J96" s="231" t="s">
        <v>224</v>
      </c>
      <c r="K96" s="231" t="s">
        <v>224</v>
      </c>
      <c r="L96" s="231" t="s">
        <v>224</v>
      </c>
      <c r="M96" s="231" t="s">
        <v>224</v>
      </c>
      <c r="N96" s="231" t="s">
        <v>224</v>
      </c>
      <c r="O96" s="231" t="s">
        <v>224</v>
      </c>
      <c r="P96" s="231" t="s">
        <v>223</v>
      </c>
      <c r="Q96" s="231" t="s">
        <v>224</v>
      </c>
      <c r="R96" s="231" t="s">
        <v>222</v>
      </c>
      <c r="S96" s="231" t="s">
        <v>224</v>
      </c>
      <c r="T96" s="231" t="s">
        <v>224</v>
      </c>
      <c r="U96" s="231" t="s">
        <v>224</v>
      </c>
      <c r="V96" s="231" t="s">
        <v>224</v>
      </c>
      <c r="W96" s="231" t="s">
        <v>224</v>
      </c>
      <c r="X96" s="231" t="s">
        <v>224</v>
      </c>
      <c r="Y96" s="231" t="s">
        <v>224</v>
      </c>
      <c r="Z96" s="231" t="s">
        <v>223</v>
      </c>
      <c r="AA96" s="231" t="s">
        <v>224</v>
      </c>
      <c r="AB96" s="231" t="s">
        <v>224</v>
      </c>
      <c r="AC96" s="231" t="s">
        <v>222</v>
      </c>
      <c r="AD96" s="231" t="s">
        <v>222</v>
      </c>
      <c r="AE96" s="231" t="s">
        <v>222</v>
      </c>
      <c r="AF96" s="231" t="s">
        <v>224</v>
      </c>
      <c r="AG96" s="231" t="s">
        <v>223</v>
      </c>
      <c r="AH96" s="231" t="s">
        <v>223</v>
      </c>
      <c r="AI96" s="231" t="s">
        <v>223</v>
      </c>
      <c r="AJ96" s="231" t="s">
        <v>223</v>
      </c>
      <c r="AK96" s="231" t="s">
        <v>223</v>
      </c>
      <c r="AQ96" s="231">
        <v>35</v>
      </c>
    </row>
    <row r="97" spans="1:43" x14ac:dyDescent="0.3">
      <c r="A97" s="231">
        <v>215106</v>
      </c>
      <c r="B97" s="231" t="s">
        <v>67</v>
      </c>
      <c r="C97" s="231" t="s">
        <v>224</v>
      </c>
      <c r="D97" s="231" t="s">
        <v>224</v>
      </c>
      <c r="E97" s="231" t="s">
        <v>224</v>
      </c>
      <c r="F97" s="231" t="s">
        <v>224</v>
      </c>
      <c r="G97" s="231" t="s">
        <v>224</v>
      </c>
      <c r="H97" s="231" t="s">
        <v>222</v>
      </c>
      <c r="I97" s="231" t="s">
        <v>224</v>
      </c>
      <c r="J97" s="231" t="s">
        <v>224</v>
      </c>
      <c r="K97" s="231" t="s">
        <v>224</v>
      </c>
      <c r="L97" s="231" t="s">
        <v>224</v>
      </c>
      <c r="M97" s="231" t="s">
        <v>224</v>
      </c>
      <c r="N97" s="231" t="s">
        <v>224</v>
      </c>
      <c r="O97" s="231" t="s">
        <v>224</v>
      </c>
      <c r="P97" s="231" t="s">
        <v>224</v>
      </c>
      <c r="Q97" s="231" t="s">
        <v>224</v>
      </c>
      <c r="R97" s="231" t="s">
        <v>224</v>
      </c>
      <c r="S97" s="231" t="s">
        <v>224</v>
      </c>
      <c r="T97" s="231" t="s">
        <v>224</v>
      </c>
      <c r="U97" s="231" t="s">
        <v>224</v>
      </c>
      <c r="V97" s="231" t="s">
        <v>224</v>
      </c>
      <c r="W97" s="231" t="s">
        <v>224</v>
      </c>
      <c r="X97" s="231" t="s">
        <v>224</v>
      </c>
      <c r="Y97" s="231" t="s">
        <v>222</v>
      </c>
      <c r="Z97" s="231" t="s">
        <v>224</v>
      </c>
      <c r="AA97" s="231" t="s">
        <v>224</v>
      </c>
      <c r="AB97" s="231" t="s">
        <v>223</v>
      </c>
      <c r="AC97" s="231" t="s">
        <v>224</v>
      </c>
      <c r="AD97" s="231" t="s">
        <v>224</v>
      </c>
      <c r="AE97" s="231" t="s">
        <v>223</v>
      </c>
      <c r="AF97" s="231" t="s">
        <v>224</v>
      </c>
      <c r="AG97" s="231" t="s">
        <v>223</v>
      </c>
      <c r="AH97" s="231" t="s">
        <v>223</v>
      </c>
      <c r="AI97" s="231" t="s">
        <v>223</v>
      </c>
      <c r="AJ97" s="231" t="s">
        <v>223</v>
      </c>
      <c r="AK97" s="231" t="s">
        <v>223</v>
      </c>
      <c r="AQ97" s="231">
        <v>35</v>
      </c>
    </row>
    <row r="98" spans="1:43" x14ac:dyDescent="0.3">
      <c r="A98" s="231">
        <v>215120</v>
      </c>
      <c r="B98" s="231" t="s">
        <v>67</v>
      </c>
      <c r="C98" s="231" t="s">
        <v>222</v>
      </c>
      <c r="D98" s="231" t="s">
        <v>222</v>
      </c>
      <c r="E98" s="231" t="s">
        <v>222</v>
      </c>
      <c r="F98" s="231" t="s">
        <v>222</v>
      </c>
      <c r="G98" s="231" t="s">
        <v>222</v>
      </c>
      <c r="H98" s="231" t="s">
        <v>224</v>
      </c>
      <c r="I98" s="231" t="s">
        <v>224</v>
      </c>
      <c r="J98" s="231" t="s">
        <v>224</v>
      </c>
      <c r="K98" s="231" t="s">
        <v>224</v>
      </c>
      <c r="L98" s="231" t="s">
        <v>224</v>
      </c>
      <c r="M98" s="231" t="s">
        <v>224</v>
      </c>
      <c r="N98" s="231" t="s">
        <v>224</v>
      </c>
      <c r="O98" s="231" t="s">
        <v>224</v>
      </c>
      <c r="P98" s="231" t="s">
        <v>222</v>
      </c>
      <c r="Q98" s="231" t="s">
        <v>224</v>
      </c>
      <c r="R98" s="231" t="s">
        <v>224</v>
      </c>
      <c r="S98" s="231" t="s">
        <v>224</v>
      </c>
      <c r="T98" s="231" t="s">
        <v>222</v>
      </c>
      <c r="U98" s="231" t="s">
        <v>224</v>
      </c>
      <c r="V98" s="231" t="s">
        <v>222</v>
      </c>
      <c r="W98" s="231" t="s">
        <v>224</v>
      </c>
      <c r="X98" s="231" t="s">
        <v>222</v>
      </c>
      <c r="Y98" s="231" t="s">
        <v>224</v>
      </c>
      <c r="Z98" s="231" t="s">
        <v>224</v>
      </c>
      <c r="AA98" s="231" t="s">
        <v>222</v>
      </c>
      <c r="AB98" s="231" t="s">
        <v>224</v>
      </c>
      <c r="AC98" s="231" t="s">
        <v>224</v>
      </c>
      <c r="AD98" s="231" t="s">
        <v>224</v>
      </c>
      <c r="AE98" s="231" t="s">
        <v>223</v>
      </c>
      <c r="AF98" s="231" t="s">
        <v>222</v>
      </c>
      <c r="AG98" s="231" t="s">
        <v>223</v>
      </c>
      <c r="AH98" s="231" t="s">
        <v>223</v>
      </c>
      <c r="AI98" s="231" t="s">
        <v>223</v>
      </c>
      <c r="AJ98" s="231" t="s">
        <v>223</v>
      </c>
      <c r="AK98" s="231" t="s">
        <v>223</v>
      </c>
      <c r="AQ98" s="231">
        <v>35</v>
      </c>
    </row>
    <row r="99" spans="1:43" x14ac:dyDescent="0.3">
      <c r="A99" s="231">
        <v>215143</v>
      </c>
      <c r="B99" s="231" t="s">
        <v>67</v>
      </c>
      <c r="C99" s="231" t="s">
        <v>222</v>
      </c>
      <c r="D99" s="231" t="s">
        <v>224</v>
      </c>
      <c r="E99" s="231" t="s">
        <v>224</v>
      </c>
      <c r="F99" s="231" t="s">
        <v>224</v>
      </c>
      <c r="G99" s="231" t="s">
        <v>224</v>
      </c>
      <c r="H99" s="231" t="s">
        <v>224</v>
      </c>
      <c r="I99" s="231" t="s">
        <v>224</v>
      </c>
      <c r="J99" s="231" t="s">
        <v>224</v>
      </c>
      <c r="K99" s="231" t="s">
        <v>224</v>
      </c>
      <c r="L99" s="231" t="s">
        <v>224</v>
      </c>
      <c r="M99" s="231" t="s">
        <v>224</v>
      </c>
      <c r="N99" s="231" t="s">
        <v>224</v>
      </c>
      <c r="O99" s="231" t="s">
        <v>224</v>
      </c>
      <c r="P99" s="231" t="s">
        <v>224</v>
      </c>
      <c r="Q99" s="231" t="s">
        <v>224</v>
      </c>
      <c r="R99" s="231" t="s">
        <v>224</v>
      </c>
      <c r="S99" s="231" t="s">
        <v>224</v>
      </c>
      <c r="T99" s="231" t="s">
        <v>224</v>
      </c>
      <c r="U99" s="231" t="s">
        <v>224</v>
      </c>
      <c r="V99" s="231" t="s">
        <v>224</v>
      </c>
      <c r="W99" s="231" t="s">
        <v>224</v>
      </c>
      <c r="X99" s="231" t="s">
        <v>224</v>
      </c>
      <c r="Y99" s="231" t="s">
        <v>224</v>
      </c>
      <c r="Z99" s="231" t="s">
        <v>224</v>
      </c>
      <c r="AA99" s="231" t="s">
        <v>224</v>
      </c>
      <c r="AB99" s="231" t="s">
        <v>222</v>
      </c>
      <c r="AC99" s="231" t="s">
        <v>224</v>
      </c>
      <c r="AD99" s="231" t="s">
        <v>222</v>
      </c>
      <c r="AE99" s="231" t="s">
        <v>223</v>
      </c>
      <c r="AF99" s="231" t="s">
        <v>224</v>
      </c>
      <c r="AG99" s="231" t="s">
        <v>223</v>
      </c>
      <c r="AH99" s="231" t="s">
        <v>223</v>
      </c>
      <c r="AI99" s="231" t="s">
        <v>223</v>
      </c>
      <c r="AJ99" s="231" t="s">
        <v>223</v>
      </c>
      <c r="AK99" s="231" t="s">
        <v>223</v>
      </c>
      <c r="AQ99" s="231">
        <v>35</v>
      </c>
    </row>
    <row r="100" spans="1:43" x14ac:dyDescent="0.3">
      <c r="A100" s="231">
        <v>215190</v>
      </c>
      <c r="B100" s="231" t="s">
        <v>67</v>
      </c>
      <c r="C100" s="231" t="s">
        <v>224</v>
      </c>
      <c r="D100" s="231" t="s">
        <v>224</v>
      </c>
      <c r="E100" s="231" t="s">
        <v>224</v>
      </c>
      <c r="F100" s="231" t="s">
        <v>224</v>
      </c>
      <c r="G100" s="231" t="s">
        <v>224</v>
      </c>
      <c r="H100" s="231" t="s">
        <v>224</v>
      </c>
      <c r="I100" s="231" t="s">
        <v>224</v>
      </c>
      <c r="J100" s="231" t="s">
        <v>224</v>
      </c>
      <c r="K100" s="231" t="s">
        <v>224</v>
      </c>
      <c r="L100" s="231" t="s">
        <v>224</v>
      </c>
      <c r="M100" s="231" t="s">
        <v>224</v>
      </c>
      <c r="N100" s="231" t="s">
        <v>224</v>
      </c>
      <c r="O100" s="231" t="s">
        <v>224</v>
      </c>
      <c r="P100" s="231" t="s">
        <v>224</v>
      </c>
      <c r="Q100" s="231" t="s">
        <v>224</v>
      </c>
      <c r="R100" s="231" t="s">
        <v>224</v>
      </c>
      <c r="S100" s="231" t="s">
        <v>224</v>
      </c>
      <c r="T100" s="231" t="s">
        <v>224</v>
      </c>
      <c r="U100" s="231" t="s">
        <v>224</v>
      </c>
      <c r="V100" s="231" t="s">
        <v>224</v>
      </c>
      <c r="W100" s="231" t="s">
        <v>222</v>
      </c>
      <c r="X100" s="231" t="s">
        <v>222</v>
      </c>
      <c r="Y100" s="231" t="s">
        <v>224</v>
      </c>
      <c r="Z100" s="231" t="s">
        <v>224</v>
      </c>
      <c r="AA100" s="231" t="s">
        <v>224</v>
      </c>
      <c r="AB100" s="231" t="s">
        <v>224</v>
      </c>
      <c r="AC100" s="231" t="s">
        <v>224</v>
      </c>
      <c r="AD100" s="231" t="s">
        <v>224</v>
      </c>
      <c r="AE100" s="231" t="s">
        <v>224</v>
      </c>
      <c r="AF100" s="231" t="s">
        <v>224</v>
      </c>
      <c r="AG100" s="231" t="s">
        <v>223</v>
      </c>
      <c r="AH100" s="231" t="s">
        <v>223</v>
      </c>
      <c r="AI100" s="231" t="s">
        <v>223</v>
      </c>
      <c r="AJ100" s="231" t="s">
        <v>223</v>
      </c>
      <c r="AK100" s="231" t="s">
        <v>223</v>
      </c>
      <c r="AQ100" s="231">
        <v>35</v>
      </c>
    </row>
    <row r="101" spans="1:43" x14ac:dyDescent="0.3">
      <c r="A101" s="231">
        <v>215215</v>
      </c>
      <c r="B101" s="231" t="s">
        <v>67</v>
      </c>
      <c r="C101" s="231" t="s">
        <v>224</v>
      </c>
      <c r="D101" s="231" t="s">
        <v>224</v>
      </c>
      <c r="E101" s="231" t="s">
        <v>224</v>
      </c>
      <c r="F101" s="231" t="s">
        <v>222</v>
      </c>
      <c r="G101" s="231" t="s">
        <v>224</v>
      </c>
      <c r="H101" s="231" t="s">
        <v>224</v>
      </c>
      <c r="I101" s="231" t="s">
        <v>224</v>
      </c>
      <c r="J101" s="231" t="s">
        <v>224</v>
      </c>
      <c r="K101" s="231" t="s">
        <v>224</v>
      </c>
      <c r="L101" s="231" t="s">
        <v>224</v>
      </c>
      <c r="M101" s="231" t="s">
        <v>224</v>
      </c>
      <c r="N101" s="231" t="s">
        <v>224</v>
      </c>
      <c r="O101" s="231" t="s">
        <v>224</v>
      </c>
      <c r="P101" s="231" t="s">
        <v>224</v>
      </c>
      <c r="Q101" s="231" t="s">
        <v>224</v>
      </c>
      <c r="R101" s="231" t="s">
        <v>224</v>
      </c>
      <c r="S101" s="231" t="s">
        <v>224</v>
      </c>
      <c r="T101" s="231" t="s">
        <v>224</v>
      </c>
      <c r="U101" s="231" t="s">
        <v>224</v>
      </c>
      <c r="V101" s="231" t="s">
        <v>224</v>
      </c>
      <c r="W101" s="231" t="s">
        <v>224</v>
      </c>
      <c r="X101" s="231" t="s">
        <v>224</v>
      </c>
      <c r="Y101" s="231" t="s">
        <v>224</v>
      </c>
      <c r="Z101" s="231" t="s">
        <v>222</v>
      </c>
      <c r="AA101" s="231" t="s">
        <v>224</v>
      </c>
      <c r="AB101" s="231" t="s">
        <v>222</v>
      </c>
      <c r="AC101" s="231" t="s">
        <v>222</v>
      </c>
      <c r="AD101" s="231" t="s">
        <v>224</v>
      </c>
      <c r="AE101" s="231" t="s">
        <v>224</v>
      </c>
      <c r="AF101" s="231" t="s">
        <v>222</v>
      </c>
      <c r="AG101" s="231" t="s">
        <v>223</v>
      </c>
      <c r="AH101" s="231" t="s">
        <v>223</v>
      </c>
      <c r="AI101" s="231" t="s">
        <v>223</v>
      </c>
      <c r="AJ101" s="231" t="s">
        <v>223</v>
      </c>
      <c r="AK101" s="231" t="s">
        <v>223</v>
      </c>
      <c r="AQ101" s="231">
        <v>35</v>
      </c>
    </row>
    <row r="102" spans="1:43" x14ac:dyDescent="0.3">
      <c r="A102" s="231">
        <v>215222</v>
      </c>
      <c r="B102" s="231" t="s">
        <v>67</v>
      </c>
      <c r="C102" s="231" t="s">
        <v>224</v>
      </c>
      <c r="D102" s="231" t="s">
        <v>224</v>
      </c>
      <c r="E102" s="231" t="s">
        <v>224</v>
      </c>
      <c r="F102" s="231" t="s">
        <v>224</v>
      </c>
      <c r="G102" s="231" t="s">
        <v>224</v>
      </c>
      <c r="H102" s="231" t="s">
        <v>224</v>
      </c>
      <c r="I102" s="231" t="s">
        <v>224</v>
      </c>
      <c r="J102" s="231" t="s">
        <v>224</v>
      </c>
      <c r="K102" s="231" t="s">
        <v>224</v>
      </c>
      <c r="L102" s="231" t="s">
        <v>224</v>
      </c>
      <c r="M102" s="231" t="s">
        <v>222</v>
      </c>
      <c r="N102" s="231" t="s">
        <v>224</v>
      </c>
      <c r="O102" s="231" t="s">
        <v>224</v>
      </c>
      <c r="P102" s="231" t="s">
        <v>224</v>
      </c>
      <c r="Q102" s="231" t="s">
        <v>224</v>
      </c>
      <c r="R102" s="231" t="s">
        <v>224</v>
      </c>
      <c r="S102" s="231" t="s">
        <v>224</v>
      </c>
      <c r="T102" s="231" t="s">
        <v>224</v>
      </c>
      <c r="U102" s="231" t="s">
        <v>224</v>
      </c>
      <c r="V102" s="231" t="s">
        <v>224</v>
      </c>
      <c r="W102" s="231" t="s">
        <v>222</v>
      </c>
      <c r="X102" s="231" t="s">
        <v>222</v>
      </c>
      <c r="Y102" s="231" t="s">
        <v>222</v>
      </c>
      <c r="Z102" s="231" t="s">
        <v>224</v>
      </c>
      <c r="AA102" s="231" t="s">
        <v>222</v>
      </c>
      <c r="AB102" s="231" t="s">
        <v>222</v>
      </c>
      <c r="AC102" s="231" t="s">
        <v>222</v>
      </c>
      <c r="AD102" s="231" t="s">
        <v>224</v>
      </c>
      <c r="AE102" s="231" t="s">
        <v>224</v>
      </c>
      <c r="AF102" s="231" t="s">
        <v>222</v>
      </c>
      <c r="AG102" s="231" t="s">
        <v>223</v>
      </c>
      <c r="AH102" s="231" t="s">
        <v>223</v>
      </c>
      <c r="AI102" s="231" t="s">
        <v>223</v>
      </c>
      <c r="AJ102" s="231" t="s">
        <v>223</v>
      </c>
      <c r="AK102" s="231" t="s">
        <v>223</v>
      </c>
      <c r="AQ102" s="231">
        <v>35</v>
      </c>
    </row>
    <row r="103" spans="1:43" x14ac:dyDescent="0.3">
      <c r="A103" s="231">
        <v>215298</v>
      </c>
      <c r="B103" s="231" t="s">
        <v>67</v>
      </c>
      <c r="C103" s="231" t="s">
        <v>224</v>
      </c>
      <c r="D103" s="231" t="s">
        <v>222</v>
      </c>
      <c r="E103" s="231" t="s">
        <v>224</v>
      </c>
      <c r="F103" s="231" t="s">
        <v>224</v>
      </c>
      <c r="G103" s="231" t="s">
        <v>222</v>
      </c>
      <c r="H103" s="231" t="s">
        <v>224</v>
      </c>
      <c r="I103" s="231" t="s">
        <v>224</v>
      </c>
      <c r="J103" s="231" t="s">
        <v>224</v>
      </c>
      <c r="K103" s="231" t="s">
        <v>224</v>
      </c>
      <c r="L103" s="231" t="s">
        <v>224</v>
      </c>
      <c r="M103" s="231" t="s">
        <v>224</v>
      </c>
      <c r="N103" s="231" t="s">
        <v>224</v>
      </c>
      <c r="O103" s="231" t="s">
        <v>224</v>
      </c>
      <c r="P103" s="231" t="s">
        <v>224</v>
      </c>
      <c r="Q103" s="231" t="s">
        <v>224</v>
      </c>
      <c r="R103" s="231" t="s">
        <v>224</v>
      </c>
      <c r="S103" s="231" t="s">
        <v>224</v>
      </c>
      <c r="T103" s="231" t="s">
        <v>224</v>
      </c>
      <c r="U103" s="231" t="s">
        <v>224</v>
      </c>
      <c r="V103" s="231" t="s">
        <v>224</v>
      </c>
      <c r="W103" s="231" t="s">
        <v>224</v>
      </c>
      <c r="X103" s="231" t="s">
        <v>222</v>
      </c>
      <c r="Y103" s="231" t="s">
        <v>222</v>
      </c>
      <c r="Z103" s="231" t="s">
        <v>224</v>
      </c>
      <c r="AA103" s="231" t="s">
        <v>222</v>
      </c>
      <c r="AB103" s="231" t="s">
        <v>224</v>
      </c>
      <c r="AC103" s="231" t="s">
        <v>224</v>
      </c>
      <c r="AD103" s="231" t="s">
        <v>222</v>
      </c>
      <c r="AE103" s="231" t="s">
        <v>224</v>
      </c>
      <c r="AF103" s="231" t="s">
        <v>222</v>
      </c>
      <c r="AG103" s="231" t="s">
        <v>223</v>
      </c>
      <c r="AH103" s="231" t="s">
        <v>223</v>
      </c>
      <c r="AI103" s="231" t="s">
        <v>223</v>
      </c>
      <c r="AJ103" s="231" t="s">
        <v>223</v>
      </c>
      <c r="AK103" s="231" t="s">
        <v>223</v>
      </c>
      <c r="AQ103" s="231">
        <v>35</v>
      </c>
    </row>
    <row r="104" spans="1:43" x14ac:dyDescent="0.3">
      <c r="A104" s="231">
        <v>215330</v>
      </c>
      <c r="B104" s="231" t="s">
        <v>67</v>
      </c>
      <c r="C104" s="231" t="s">
        <v>224</v>
      </c>
      <c r="D104" s="231" t="s">
        <v>224</v>
      </c>
      <c r="E104" s="231" t="s">
        <v>222</v>
      </c>
      <c r="F104" s="231" t="s">
        <v>224</v>
      </c>
      <c r="G104" s="231" t="s">
        <v>222</v>
      </c>
      <c r="H104" s="231" t="s">
        <v>224</v>
      </c>
      <c r="I104" s="231" t="s">
        <v>224</v>
      </c>
      <c r="J104" s="231" t="s">
        <v>222</v>
      </c>
      <c r="K104" s="231" t="s">
        <v>222</v>
      </c>
      <c r="L104" s="231" t="s">
        <v>224</v>
      </c>
      <c r="M104" s="231" t="s">
        <v>224</v>
      </c>
      <c r="N104" s="231" t="s">
        <v>224</v>
      </c>
      <c r="O104" s="231" t="s">
        <v>224</v>
      </c>
      <c r="P104" s="231" t="s">
        <v>222</v>
      </c>
      <c r="Q104" s="231" t="s">
        <v>222</v>
      </c>
      <c r="R104" s="231" t="s">
        <v>224</v>
      </c>
      <c r="S104" s="231" t="s">
        <v>224</v>
      </c>
      <c r="T104" s="231" t="s">
        <v>222</v>
      </c>
      <c r="U104" s="231" t="s">
        <v>224</v>
      </c>
      <c r="V104" s="231" t="s">
        <v>222</v>
      </c>
      <c r="W104" s="231" t="s">
        <v>224</v>
      </c>
      <c r="X104" s="231" t="s">
        <v>222</v>
      </c>
      <c r="Y104" s="231" t="s">
        <v>224</v>
      </c>
      <c r="Z104" s="231" t="s">
        <v>222</v>
      </c>
      <c r="AA104" s="231" t="s">
        <v>222</v>
      </c>
      <c r="AB104" s="231" t="s">
        <v>224</v>
      </c>
      <c r="AC104" s="231" t="s">
        <v>222</v>
      </c>
      <c r="AD104" s="231" t="s">
        <v>224</v>
      </c>
      <c r="AE104" s="231" t="s">
        <v>222</v>
      </c>
      <c r="AF104" s="231" t="s">
        <v>222</v>
      </c>
      <c r="AG104" s="231" t="s">
        <v>223</v>
      </c>
      <c r="AH104" s="231" t="s">
        <v>223</v>
      </c>
      <c r="AI104" s="231" t="s">
        <v>223</v>
      </c>
      <c r="AJ104" s="231" t="s">
        <v>223</v>
      </c>
      <c r="AK104" s="231" t="s">
        <v>223</v>
      </c>
      <c r="AQ104" s="231">
        <v>35</v>
      </c>
    </row>
    <row r="105" spans="1:43" x14ac:dyDescent="0.3">
      <c r="A105" s="231">
        <v>215351</v>
      </c>
      <c r="B105" s="231" t="s">
        <v>67</v>
      </c>
      <c r="C105" s="231" t="s">
        <v>224</v>
      </c>
      <c r="D105" s="231" t="s">
        <v>224</v>
      </c>
      <c r="E105" s="231" t="s">
        <v>224</v>
      </c>
      <c r="F105" s="231" t="s">
        <v>224</v>
      </c>
      <c r="G105" s="231" t="s">
        <v>222</v>
      </c>
      <c r="H105" s="231" t="s">
        <v>224</v>
      </c>
      <c r="I105" s="231" t="s">
        <v>224</v>
      </c>
      <c r="J105" s="231" t="s">
        <v>224</v>
      </c>
      <c r="K105" s="231" t="s">
        <v>224</v>
      </c>
      <c r="L105" s="231" t="s">
        <v>224</v>
      </c>
      <c r="M105" s="231" t="s">
        <v>224</v>
      </c>
      <c r="N105" s="231" t="s">
        <v>224</v>
      </c>
      <c r="O105" s="231" t="s">
        <v>224</v>
      </c>
      <c r="P105" s="231" t="s">
        <v>224</v>
      </c>
      <c r="Q105" s="231" t="s">
        <v>224</v>
      </c>
      <c r="R105" s="231" t="s">
        <v>223</v>
      </c>
      <c r="S105" s="231" t="s">
        <v>224</v>
      </c>
      <c r="T105" s="231" t="s">
        <v>224</v>
      </c>
      <c r="U105" s="231" t="s">
        <v>224</v>
      </c>
      <c r="V105" s="231" t="s">
        <v>224</v>
      </c>
      <c r="W105" s="231" t="s">
        <v>222</v>
      </c>
      <c r="X105" s="231" t="s">
        <v>224</v>
      </c>
      <c r="Y105" s="231" t="s">
        <v>224</v>
      </c>
      <c r="Z105" s="231" t="s">
        <v>223</v>
      </c>
      <c r="AA105" s="231" t="s">
        <v>224</v>
      </c>
      <c r="AB105" s="231" t="s">
        <v>222</v>
      </c>
      <c r="AC105" s="231" t="s">
        <v>224</v>
      </c>
      <c r="AD105" s="231" t="s">
        <v>224</v>
      </c>
      <c r="AE105" s="231" t="s">
        <v>222</v>
      </c>
      <c r="AF105" s="231" t="s">
        <v>223</v>
      </c>
      <c r="AG105" s="231" t="s">
        <v>223</v>
      </c>
      <c r="AH105" s="231" t="s">
        <v>223</v>
      </c>
      <c r="AI105" s="231" t="s">
        <v>223</v>
      </c>
      <c r="AJ105" s="231" t="s">
        <v>223</v>
      </c>
      <c r="AK105" s="231" t="s">
        <v>223</v>
      </c>
      <c r="AQ105" s="231">
        <v>35</v>
      </c>
    </row>
    <row r="106" spans="1:43" x14ac:dyDescent="0.3">
      <c r="A106" s="231">
        <v>215365</v>
      </c>
      <c r="B106" s="231" t="s">
        <v>67</v>
      </c>
      <c r="C106" s="231" t="s">
        <v>224</v>
      </c>
      <c r="D106" s="231" t="s">
        <v>224</v>
      </c>
      <c r="E106" s="231" t="s">
        <v>224</v>
      </c>
      <c r="F106" s="231" t="s">
        <v>224</v>
      </c>
      <c r="G106" s="231" t="s">
        <v>222</v>
      </c>
      <c r="H106" s="231" t="s">
        <v>224</v>
      </c>
      <c r="I106" s="231" t="s">
        <v>224</v>
      </c>
      <c r="J106" s="231" t="s">
        <v>224</v>
      </c>
      <c r="K106" s="231" t="s">
        <v>224</v>
      </c>
      <c r="L106" s="231" t="s">
        <v>224</v>
      </c>
      <c r="M106" s="231" t="s">
        <v>222</v>
      </c>
      <c r="N106" s="231" t="s">
        <v>224</v>
      </c>
      <c r="O106" s="231" t="s">
        <v>224</v>
      </c>
      <c r="P106" s="231" t="s">
        <v>222</v>
      </c>
      <c r="Q106" s="231" t="s">
        <v>224</v>
      </c>
      <c r="R106" s="231" t="s">
        <v>224</v>
      </c>
      <c r="S106" s="231" t="s">
        <v>224</v>
      </c>
      <c r="T106" s="231" t="s">
        <v>224</v>
      </c>
      <c r="U106" s="231" t="s">
        <v>224</v>
      </c>
      <c r="V106" s="231" t="s">
        <v>222</v>
      </c>
      <c r="W106" s="231" t="s">
        <v>224</v>
      </c>
      <c r="X106" s="231" t="s">
        <v>222</v>
      </c>
      <c r="Y106" s="231" t="s">
        <v>222</v>
      </c>
      <c r="Z106" s="231" t="s">
        <v>222</v>
      </c>
      <c r="AA106" s="231" t="s">
        <v>222</v>
      </c>
      <c r="AB106" s="231" t="s">
        <v>224</v>
      </c>
      <c r="AC106" s="231" t="s">
        <v>224</v>
      </c>
      <c r="AD106" s="231" t="s">
        <v>224</v>
      </c>
      <c r="AE106" s="231" t="s">
        <v>224</v>
      </c>
      <c r="AF106" s="231" t="s">
        <v>224</v>
      </c>
      <c r="AG106" s="231" t="s">
        <v>223</v>
      </c>
      <c r="AH106" s="231" t="s">
        <v>223</v>
      </c>
      <c r="AI106" s="231" t="s">
        <v>223</v>
      </c>
      <c r="AJ106" s="231" t="s">
        <v>223</v>
      </c>
      <c r="AK106" s="231" t="s">
        <v>223</v>
      </c>
      <c r="AQ106" s="231">
        <v>35</v>
      </c>
    </row>
    <row r="107" spans="1:43" x14ac:dyDescent="0.3">
      <c r="A107" s="231">
        <v>215366</v>
      </c>
      <c r="B107" s="231" t="s">
        <v>67</v>
      </c>
      <c r="C107" s="231" t="s">
        <v>224</v>
      </c>
      <c r="D107" s="231" t="s">
        <v>224</v>
      </c>
      <c r="E107" s="231" t="s">
        <v>224</v>
      </c>
      <c r="F107" s="231" t="s">
        <v>224</v>
      </c>
      <c r="G107" s="231" t="s">
        <v>224</v>
      </c>
      <c r="H107" s="231" t="s">
        <v>224</v>
      </c>
      <c r="I107" s="231" t="s">
        <v>224</v>
      </c>
      <c r="J107" s="231" t="s">
        <v>224</v>
      </c>
      <c r="K107" s="231" t="s">
        <v>222</v>
      </c>
      <c r="L107" s="231" t="s">
        <v>224</v>
      </c>
      <c r="M107" s="231" t="s">
        <v>222</v>
      </c>
      <c r="N107" s="231" t="s">
        <v>224</v>
      </c>
      <c r="O107" s="231" t="s">
        <v>224</v>
      </c>
      <c r="P107" s="231" t="s">
        <v>224</v>
      </c>
      <c r="Q107" s="231" t="s">
        <v>224</v>
      </c>
      <c r="R107" s="231" t="s">
        <v>224</v>
      </c>
      <c r="S107" s="231" t="s">
        <v>224</v>
      </c>
      <c r="T107" s="231" t="s">
        <v>224</v>
      </c>
      <c r="U107" s="231" t="s">
        <v>224</v>
      </c>
      <c r="V107" s="231" t="s">
        <v>222</v>
      </c>
      <c r="W107" s="231" t="s">
        <v>224</v>
      </c>
      <c r="X107" s="231" t="s">
        <v>222</v>
      </c>
      <c r="Y107" s="231" t="s">
        <v>224</v>
      </c>
      <c r="Z107" s="231" t="s">
        <v>222</v>
      </c>
      <c r="AA107" s="231" t="s">
        <v>224</v>
      </c>
      <c r="AB107" s="231" t="s">
        <v>224</v>
      </c>
      <c r="AC107" s="231" t="s">
        <v>224</v>
      </c>
      <c r="AD107" s="231" t="s">
        <v>224</v>
      </c>
      <c r="AE107" s="231" t="s">
        <v>222</v>
      </c>
      <c r="AF107" s="231" t="s">
        <v>224</v>
      </c>
      <c r="AG107" s="231" t="s">
        <v>223</v>
      </c>
      <c r="AH107" s="231" t="s">
        <v>223</v>
      </c>
      <c r="AI107" s="231" t="s">
        <v>223</v>
      </c>
      <c r="AJ107" s="231" t="s">
        <v>223</v>
      </c>
      <c r="AK107" s="231" t="s">
        <v>223</v>
      </c>
      <c r="AQ107" s="231">
        <v>35</v>
      </c>
    </row>
    <row r="108" spans="1:43" x14ac:dyDescent="0.3">
      <c r="A108" s="231">
        <v>215399</v>
      </c>
      <c r="B108" s="231" t="s">
        <v>67</v>
      </c>
      <c r="C108" s="231" t="s">
        <v>222</v>
      </c>
      <c r="D108" s="231" t="s">
        <v>222</v>
      </c>
      <c r="E108" s="231" t="s">
        <v>222</v>
      </c>
      <c r="F108" s="231" t="s">
        <v>224</v>
      </c>
      <c r="G108" s="231" t="s">
        <v>222</v>
      </c>
      <c r="H108" s="231" t="s">
        <v>224</v>
      </c>
      <c r="I108" s="231" t="s">
        <v>224</v>
      </c>
      <c r="J108" s="231" t="s">
        <v>224</v>
      </c>
      <c r="K108" s="231" t="s">
        <v>224</v>
      </c>
      <c r="L108" s="231" t="s">
        <v>224</v>
      </c>
      <c r="M108" s="231" t="s">
        <v>224</v>
      </c>
      <c r="N108" s="231" t="s">
        <v>224</v>
      </c>
      <c r="O108" s="231" t="s">
        <v>224</v>
      </c>
      <c r="P108" s="231" t="s">
        <v>224</v>
      </c>
      <c r="Q108" s="231" t="s">
        <v>222</v>
      </c>
      <c r="R108" s="231" t="s">
        <v>224</v>
      </c>
      <c r="S108" s="231" t="s">
        <v>224</v>
      </c>
      <c r="T108" s="231" t="s">
        <v>224</v>
      </c>
      <c r="U108" s="231" t="s">
        <v>224</v>
      </c>
      <c r="V108" s="231" t="s">
        <v>224</v>
      </c>
      <c r="W108" s="231" t="s">
        <v>224</v>
      </c>
      <c r="X108" s="231" t="s">
        <v>222</v>
      </c>
      <c r="Y108" s="231" t="s">
        <v>222</v>
      </c>
      <c r="Z108" s="231" t="s">
        <v>222</v>
      </c>
      <c r="AA108" s="231" t="s">
        <v>222</v>
      </c>
      <c r="AB108" s="231" t="s">
        <v>224</v>
      </c>
      <c r="AC108" s="231" t="s">
        <v>224</v>
      </c>
      <c r="AD108" s="231" t="s">
        <v>224</v>
      </c>
      <c r="AE108" s="231" t="s">
        <v>224</v>
      </c>
      <c r="AF108" s="231" t="s">
        <v>224</v>
      </c>
      <c r="AG108" s="231" t="s">
        <v>223</v>
      </c>
      <c r="AH108" s="231" t="s">
        <v>223</v>
      </c>
      <c r="AI108" s="231" t="s">
        <v>223</v>
      </c>
      <c r="AJ108" s="231" t="s">
        <v>223</v>
      </c>
      <c r="AK108" s="231" t="s">
        <v>223</v>
      </c>
      <c r="AQ108" s="231">
        <v>35</v>
      </c>
    </row>
    <row r="109" spans="1:43" x14ac:dyDescent="0.3">
      <c r="A109" s="231">
        <v>215406</v>
      </c>
      <c r="B109" s="231" t="s">
        <v>67</v>
      </c>
      <c r="C109" s="231" t="s">
        <v>222</v>
      </c>
      <c r="D109" s="231" t="s">
        <v>224</v>
      </c>
      <c r="E109" s="231" t="s">
        <v>224</v>
      </c>
      <c r="F109" s="231" t="s">
        <v>224</v>
      </c>
      <c r="G109" s="231" t="s">
        <v>224</v>
      </c>
      <c r="H109" s="231" t="s">
        <v>224</v>
      </c>
      <c r="I109" s="231" t="s">
        <v>224</v>
      </c>
      <c r="J109" s="231" t="s">
        <v>222</v>
      </c>
      <c r="K109" s="231" t="s">
        <v>222</v>
      </c>
      <c r="L109" s="231" t="s">
        <v>222</v>
      </c>
      <c r="M109" s="231" t="s">
        <v>222</v>
      </c>
      <c r="N109" s="231" t="s">
        <v>224</v>
      </c>
      <c r="O109" s="231" t="s">
        <v>224</v>
      </c>
      <c r="P109" s="231" t="s">
        <v>222</v>
      </c>
      <c r="Q109" s="231" t="s">
        <v>222</v>
      </c>
      <c r="R109" s="231" t="s">
        <v>224</v>
      </c>
      <c r="S109" s="231" t="s">
        <v>224</v>
      </c>
      <c r="T109" s="231" t="s">
        <v>224</v>
      </c>
      <c r="U109" s="231" t="s">
        <v>224</v>
      </c>
      <c r="V109" s="231" t="s">
        <v>222</v>
      </c>
      <c r="W109" s="231" t="s">
        <v>222</v>
      </c>
      <c r="X109" s="231" t="s">
        <v>222</v>
      </c>
      <c r="Y109" s="231" t="s">
        <v>222</v>
      </c>
      <c r="Z109" s="231" t="s">
        <v>222</v>
      </c>
      <c r="AA109" s="231" t="s">
        <v>222</v>
      </c>
      <c r="AB109" s="231" t="s">
        <v>222</v>
      </c>
      <c r="AC109" s="231" t="s">
        <v>222</v>
      </c>
      <c r="AD109" s="231" t="s">
        <v>222</v>
      </c>
      <c r="AE109" s="231" t="s">
        <v>224</v>
      </c>
      <c r="AF109" s="231" t="s">
        <v>224</v>
      </c>
      <c r="AG109" s="231" t="s">
        <v>223</v>
      </c>
      <c r="AH109" s="231" t="s">
        <v>223</v>
      </c>
      <c r="AI109" s="231" t="s">
        <v>223</v>
      </c>
      <c r="AJ109" s="231" t="s">
        <v>223</v>
      </c>
      <c r="AK109" s="231" t="s">
        <v>223</v>
      </c>
      <c r="AQ109" s="231">
        <v>35</v>
      </c>
    </row>
    <row r="110" spans="1:43" x14ac:dyDescent="0.3">
      <c r="A110" s="231">
        <v>215427</v>
      </c>
      <c r="B110" s="231" t="s">
        <v>67</v>
      </c>
      <c r="C110" s="231" t="s">
        <v>222</v>
      </c>
      <c r="D110" s="231" t="s">
        <v>222</v>
      </c>
      <c r="E110" s="231" t="s">
        <v>222</v>
      </c>
      <c r="F110" s="231" t="s">
        <v>224</v>
      </c>
      <c r="G110" s="231" t="s">
        <v>222</v>
      </c>
      <c r="H110" s="231" t="s">
        <v>224</v>
      </c>
      <c r="I110" s="231" t="s">
        <v>224</v>
      </c>
      <c r="J110" s="231" t="s">
        <v>222</v>
      </c>
      <c r="K110" s="231" t="s">
        <v>224</v>
      </c>
      <c r="L110" s="231" t="s">
        <v>224</v>
      </c>
      <c r="M110" s="231" t="s">
        <v>222</v>
      </c>
      <c r="N110" s="231" t="s">
        <v>224</v>
      </c>
      <c r="O110" s="231" t="s">
        <v>224</v>
      </c>
      <c r="P110" s="231" t="s">
        <v>224</v>
      </c>
      <c r="Q110" s="231" t="s">
        <v>224</v>
      </c>
      <c r="R110" s="231" t="s">
        <v>224</v>
      </c>
      <c r="S110" s="231" t="s">
        <v>224</v>
      </c>
      <c r="T110" s="231" t="s">
        <v>224</v>
      </c>
      <c r="U110" s="231" t="s">
        <v>224</v>
      </c>
      <c r="V110" s="231" t="s">
        <v>224</v>
      </c>
      <c r="W110" s="231" t="s">
        <v>224</v>
      </c>
      <c r="X110" s="231" t="s">
        <v>222</v>
      </c>
      <c r="Y110" s="231" t="s">
        <v>222</v>
      </c>
      <c r="Z110" s="231" t="s">
        <v>222</v>
      </c>
      <c r="AA110" s="231" t="s">
        <v>222</v>
      </c>
      <c r="AB110" s="231" t="s">
        <v>222</v>
      </c>
      <c r="AC110" s="231" t="s">
        <v>222</v>
      </c>
      <c r="AD110" s="231" t="s">
        <v>222</v>
      </c>
      <c r="AE110" s="231" t="s">
        <v>224</v>
      </c>
      <c r="AF110" s="231" t="s">
        <v>224</v>
      </c>
      <c r="AG110" s="231" t="s">
        <v>223</v>
      </c>
      <c r="AH110" s="231" t="s">
        <v>223</v>
      </c>
      <c r="AI110" s="231" t="s">
        <v>223</v>
      </c>
      <c r="AJ110" s="231" t="s">
        <v>223</v>
      </c>
      <c r="AK110" s="231" t="s">
        <v>223</v>
      </c>
      <c r="AQ110" s="231">
        <v>35</v>
      </c>
    </row>
    <row r="111" spans="1:43" x14ac:dyDescent="0.3">
      <c r="A111" s="231">
        <v>215430</v>
      </c>
      <c r="B111" s="231" t="s">
        <v>67</v>
      </c>
      <c r="C111" s="231" t="s">
        <v>224</v>
      </c>
      <c r="D111" s="231" t="s">
        <v>222</v>
      </c>
      <c r="E111" s="231" t="s">
        <v>224</v>
      </c>
      <c r="F111" s="231" t="s">
        <v>224</v>
      </c>
      <c r="G111" s="231" t="s">
        <v>222</v>
      </c>
      <c r="H111" s="231" t="s">
        <v>224</v>
      </c>
      <c r="I111" s="231" t="s">
        <v>224</v>
      </c>
      <c r="J111" s="231" t="s">
        <v>224</v>
      </c>
      <c r="K111" s="231" t="s">
        <v>224</v>
      </c>
      <c r="L111" s="231" t="s">
        <v>224</v>
      </c>
      <c r="M111" s="231" t="s">
        <v>222</v>
      </c>
      <c r="N111" s="231" t="s">
        <v>224</v>
      </c>
      <c r="O111" s="231" t="s">
        <v>224</v>
      </c>
      <c r="P111" s="231" t="s">
        <v>224</v>
      </c>
      <c r="Q111" s="231" t="s">
        <v>224</v>
      </c>
      <c r="R111" s="231" t="s">
        <v>222</v>
      </c>
      <c r="S111" s="231" t="s">
        <v>224</v>
      </c>
      <c r="T111" s="231" t="s">
        <v>224</v>
      </c>
      <c r="U111" s="231" t="s">
        <v>224</v>
      </c>
      <c r="V111" s="231" t="s">
        <v>224</v>
      </c>
      <c r="W111" s="231" t="s">
        <v>222</v>
      </c>
      <c r="X111" s="231" t="s">
        <v>222</v>
      </c>
      <c r="Y111" s="231" t="s">
        <v>222</v>
      </c>
      <c r="Z111" s="231" t="s">
        <v>224</v>
      </c>
      <c r="AA111" s="231" t="s">
        <v>224</v>
      </c>
      <c r="AB111" s="231" t="s">
        <v>222</v>
      </c>
      <c r="AC111" s="231" t="s">
        <v>224</v>
      </c>
      <c r="AD111" s="231" t="s">
        <v>224</v>
      </c>
      <c r="AE111" s="231" t="s">
        <v>224</v>
      </c>
      <c r="AF111" s="231" t="s">
        <v>224</v>
      </c>
      <c r="AG111" s="231" t="s">
        <v>223</v>
      </c>
      <c r="AH111" s="231" t="s">
        <v>223</v>
      </c>
      <c r="AI111" s="231" t="s">
        <v>223</v>
      </c>
      <c r="AJ111" s="231" t="s">
        <v>223</v>
      </c>
      <c r="AK111" s="231" t="s">
        <v>223</v>
      </c>
      <c r="AQ111" s="231">
        <v>35</v>
      </c>
    </row>
    <row r="112" spans="1:43" x14ac:dyDescent="0.3">
      <c r="A112" s="231">
        <v>215482</v>
      </c>
      <c r="B112" s="231" t="s">
        <v>67</v>
      </c>
      <c r="C112" s="231" t="s">
        <v>222</v>
      </c>
      <c r="D112" s="231" t="s">
        <v>222</v>
      </c>
      <c r="E112" s="231" t="s">
        <v>224</v>
      </c>
      <c r="F112" s="231" t="s">
        <v>224</v>
      </c>
      <c r="G112" s="231" t="s">
        <v>224</v>
      </c>
      <c r="H112" s="231" t="s">
        <v>224</v>
      </c>
      <c r="I112" s="231" t="s">
        <v>224</v>
      </c>
      <c r="J112" s="231" t="s">
        <v>222</v>
      </c>
      <c r="K112" s="231" t="s">
        <v>224</v>
      </c>
      <c r="L112" s="231" t="s">
        <v>224</v>
      </c>
      <c r="M112" s="231" t="s">
        <v>224</v>
      </c>
      <c r="N112" s="231" t="s">
        <v>224</v>
      </c>
      <c r="O112" s="231" t="s">
        <v>224</v>
      </c>
      <c r="P112" s="231" t="s">
        <v>224</v>
      </c>
      <c r="Q112" s="231" t="s">
        <v>222</v>
      </c>
      <c r="R112" s="231" t="s">
        <v>224</v>
      </c>
      <c r="S112" s="231" t="s">
        <v>224</v>
      </c>
      <c r="T112" s="231" t="s">
        <v>224</v>
      </c>
      <c r="U112" s="231" t="s">
        <v>224</v>
      </c>
      <c r="V112" s="231" t="s">
        <v>224</v>
      </c>
      <c r="W112" s="231" t="s">
        <v>224</v>
      </c>
      <c r="X112" s="231" t="s">
        <v>222</v>
      </c>
      <c r="Y112" s="231" t="s">
        <v>222</v>
      </c>
      <c r="Z112" s="231" t="s">
        <v>222</v>
      </c>
      <c r="AA112" s="231" t="s">
        <v>222</v>
      </c>
      <c r="AB112" s="231" t="s">
        <v>222</v>
      </c>
      <c r="AC112" s="231" t="s">
        <v>224</v>
      </c>
      <c r="AD112" s="231" t="s">
        <v>222</v>
      </c>
      <c r="AE112" s="231" t="s">
        <v>224</v>
      </c>
      <c r="AF112" s="231" t="s">
        <v>224</v>
      </c>
      <c r="AG112" s="231" t="s">
        <v>223</v>
      </c>
      <c r="AH112" s="231" t="s">
        <v>223</v>
      </c>
      <c r="AI112" s="231" t="s">
        <v>223</v>
      </c>
      <c r="AJ112" s="231" t="s">
        <v>223</v>
      </c>
      <c r="AK112" s="231" t="s">
        <v>223</v>
      </c>
      <c r="AQ112" s="231">
        <v>35</v>
      </c>
    </row>
    <row r="113" spans="1:42" x14ac:dyDescent="0.3">
      <c r="A113" s="231">
        <v>211019</v>
      </c>
      <c r="B113" s="231" t="s">
        <v>61</v>
      </c>
      <c r="C113" s="231" t="s">
        <v>224</v>
      </c>
      <c r="D113" s="231" t="s">
        <v>224</v>
      </c>
      <c r="E113" s="231" t="s">
        <v>224</v>
      </c>
      <c r="F113" s="231" t="s">
        <v>222</v>
      </c>
      <c r="G113" s="231" t="s">
        <v>224</v>
      </c>
      <c r="H113" s="231" t="s">
        <v>224</v>
      </c>
      <c r="I113" s="231" t="s">
        <v>224</v>
      </c>
      <c r="J113" s="231" t="s">
        <v>222</v>
      </c>
      <c r="K113" s="231" t="s">
        <v>224</v>
      </c>
      <c r="L113" s="231" t="s">
        <v>222</v>
      </c>
      <c r="M113" s="231" t="s">
        <v>224</v>
      </c>
      <c r="N113" s="231" t="s">
        <v>224</v>
      </c>
      <c r="O113" s="231" t="s">
        <v>224</v>
      </c>
      <c r="P113" s="231" t="s">
        <v>224</v>
      </c>
      <c r="Q113" s="231" t="s">
        <v>224</v>
      </c>
      <c r="R113" s="231" t="s">
        <v>222</v>
      </c>
      <c r="S113" s="231" t="s">
        <v>224</v>
      </c>
      <c r="T113" s="231" t="s">
        <v>224</v>
      </c>
      <c r="U113" s="231" t="s">
        <v>222</v>
      </c>
      <c r="V113" s="231" t="s">
        <v>224</v>
      </c>
      <c r="W113" s="231" t="s">
        <v>222</v>
      </c>
      <c r="X113" s="231" t="s">
        <v>222</v>
      </c>
      <c r="Y113" s="231" t="s">
        <v>224</v>
      </c>
      <c r="Z113" s="231" t="s">
        <v>224</v>
      </c>
      <c r="AA113" s="231" t="s">
        <v>224</v>
      </c>
      <c r="AB113" s="231" t="s">
        <v>224</v>
      </c>
      <c r="AC113" s="231" t="s">
        <v>224</v>
      </c>
      <c r="AD113" s="231" t="s">
        <v>224</v>
      </c>
      <c r="AE113" s="231" t="s">
        <v>224</v>
      </c>
      <c r="AF113" s="231" t="s">
        <v>224</v>
      </c>
      <c r="AG113" s="231" t="s">
        <v>224</v>
      </c>
      <c r="AH113" s="231" t="s">
        <v>222</v>
      </c>
      <c r="AI113" s="231" t="s">
        <v>222</v>
      </c>
      <c r="AJ113" s="231" t="s">
        <v>224</v>
      </c>
      <c r="AK113" s="231" t="s">
        <v>224</v>
      </c>
      <c r="AL113" s="231" t="s">
        <v>222</v>
      </c>
      <c r="AM113" s="231" t="s">
        <v>224</v>
      </c>
      <c r="AN113" s="231" t="s">
        <v>224</v>
      </c>
      <c r="AO113" s="231" t="s">
        <v>224</v>
      </c>
      <c r="AP113" s="231" t="s">
        <v>223</v>
      </c>
    </row>
    <row r="114" spans="1:42" x14ac:dyDescent="0.3">
      <c r="A114" s="231">
        <v>211180</v>
      </c>
      <c r="B114" s="231" t="s">
        <v>61</v>
      </c>
      <c r="C114" s="231" t="s">
        <v>222</v>
      </c>
      <c r="D114" s="231" t="s">
        <v>224</v>
      </c>
      <c r="E114" s="231" t="s">
        <v>222</v>
      </c>
      <c r="F114" s="231" t="s">
        <v>224</v>
      </c>
      <c r="G114" s="231" t="s">
        <v>222</v>
      </c>
      <c r="H114" s="231" t="s">
        <v>222</v>
      </c>
      <c r="I114" s="231" t="s">
        <v>224</v>
      </c>
      <c r="J114" s="231" t="s">
        <v>222</v>
      </c>
      <c r="K114" s="231" t="s">
        <v>222</v>
      </c>
      <c r="L114" s="231" t="s">
        <v>224</v>
      </c>
      <c r="M114" s="231" t="s">
        <v>222</v>
      </c>
      <c r="N114" s="231" t="s">
        <v>224</v>
      </c>
      <c r="O114" s="231" t="s">
        <v>224</v>
      </c>
      <c r="P114" s="231" t="s">
        <v>222</v>
      </c>
      <c r="Q114" s="231" t="s">
        <v>222</v>
      </c>
      <c r="R114" s="231" t="s">
        <v>222</v>
      </c>
      <c r="S114" s="231" t="s">
        <v>222</v>
      </c>
      <c r="T114" s="231" t="s">
        <v>224</v>
      </c>
      <c r="U114" s="231" t="s">
        <v>224</v>
      </c>
      <c r="V114" s="231" t="s">
        <v>224</v>
      </c>
      <c r="W114" s="231" t="s">
        <v>222</v>
      </c>
      <c r="X114" s="231" t="s">
        <v>222</v>
      </c>
      <c r="Y114" s="231" t="s">
        <v>224</v>
      </c>
      <c r="Z114" s="231" t="s">
        <v>224</v>
      </c>
      <c r="AA114" s="231" t="s">
        <v>222</v>
      </c>
      <c r="AB114" s="231" t="s">
        <v>224</v>
      </c>
      <c r="AC114" s="231" t="s">
        <v>224</v>
      </c>
      <c r="AD114" s="231" t="s">
        <v>224</v>
      </c>
      <c r="AE114" s="231" t="s">
        <v>224</v>
      </c>
      <c r="AF114" s="231" t="s">
        <v>224</v>
      </c>
      <c r="AG114" s="231" t="s">
        <v>224</v>
      </c>
      <c r="AH114" s="231" t="s">
        <v>224</v>
      </c>
      <c r="AI114" s="231" t="s">
        <v>224</v>
      </c>
      <c r="AJ114" s="231" t="s">
        <v>224</v>
      </c>
      <c r="AK114" s="231" t="s">
        <v>224</v>
      </c>
      <c r="AL114" s="231" t="s">
        <v>224</v>
      </c>
      <c r="AM114" s="231" t="s">
        <v>224</v>
      </c>
      <c r="AN114" s="231" t="s">
        <v>224</v>
      </c>
      <c r="AO114" s="231" t="s">
        <v>224</v>
      </c>
      <c r="AP114" s="231" t="s">
        <v>224</v>
      </c>
    </row>
    <row r="115" spans="1:42" x14ac:dyDescent="0.3">
      <c r="A115" s="231">
        <v>212935</v>
      </c>
      <c r="B115" s="231" t="s">
        <v>61</v>
      </c>
      <c r="C115" s="231" t="s">
        <v>224</v>
      </c>
      <c r="D115" s="231" t="s">
        <v>224</v>
      </c>
      <c r="E115" s="231" t="s">
        <v>224</v>
      </c>
      <c r="F115" s="231" t="s">
        <v>224</v>
      </c>
      <c r="G115" s="231" t="s">
        <v>224</v>
      </c>
      <c r="H115" s="231" t="s">
        <v>224</v>
      </c>
      <c r="I115" s="231" t="s">
        <v>224</v>
      </c>
      <c r="J115" s="231" t="s">
        <v>224</v>
      </c>
      <c r="K115" s="231" t="s">
        <v>224</v>
      </c>
      <c r="L115" s="231" t="s">
        <v>224</v>
      </c>
      <c r="M115" s="231" t="s">
        <v>224</v>
      </c>
      <c r="N115" s="231" t="s">
        <v>224</v>
      </c>
      <c r="O115" s="231" t="s">
        <v>224</v>
      </c>
      <c r="P115" s="231" t="s">
        <v>224</v>
      </c>
      <c r="Q115" s="231" t="s">
        <v>224</v>
      </c>
      <c r="R115" s="231" t="s">
        <v>224</v>
      </c>
      <c r="S115" s="231" t="s">
        <v>224</v>
      </c>
      <c r="T115" s="231" t="s">
        <v>224</v>
      </c>
      <c r="U115" s="231" t="s">
        <v>224</v>
      </c>
      <c r="V115" s="231" t="s">
        <v>224</v>
      </c>
      <c r="W115" s="231" t="s">
        <v>224</v>
      </c>
      <c r="X115" s="231" t="s">
        <v>224</v>
      </c>
      <c r="Y115" s="231" t="s">
        <v>224</v>
      </c>
      <c r="Z115" s="231" t="s">
        <v>224</v>
      </c>
      <c r="AA115" s="231" t="s">
        <v>224</v>
      </c>
      <c r="AB115" s="231" t="s">
        <v>224</v>
      </c>
      <c r="AC115" s="231" t="s">
        <v>224</v>
      </c>
      <c r="AD115" s="231" t="s">
        <v>224</v>
      </c>
      <c r="AE115" s="231" t="s">
        <v>224</v>
      </c>
      <c r="AF115" s="231" t="s">
        <v>224</v>
      </c>
      <c r="AG115" s="231" t="s">
        <v>224</v>
      </c>
      <c r="AH115" s="231" t="s">
        <v>224</v>
      </c>
      <c r="AI115" s="231" t="s">
        <v>224</v>
      </c>
      <c r="AJ115" s="231" t="s">
        <v>224</v>
      </c>
      <c r="AK115" s="231" t="s">
        <v>224</v>
      </c>
      <c r="AL115" s="231" t="s">
        <v>223</v>
      </c>
      <c r="AM115" s="231" t="s">
        <v>223</v>
      </c>
      <c r="AN115" s="231" t="s">
        <v>224</v>
      </c>
      <c r="AO115" s="231" t="s">
        <v>224</v>
      </c>
      <c r="AP115" s="231" t="s">
        <v>224</v>
      </c>
    </row>
    <row r="116" spans="1:42" x14ac:dyDescent="0.3">
      <c r="A116" s="231">
        <v>213804</v>
      </c>
      <c r="B116" s="231" t="s">
        <v>61</v>
      </c>
      <c r="C116" s="231" t="s">
        <v>224</v>
      </c>
      <c r="D116" s="231" t="s">
        <v>224</v>
      </c>
      <c r="E116" s="231" t="s">
        <v>224</v>
      </c>
      <c r="F116" s="231" t="s">
        <v>224</v>
      </c>
      <c r="G116" s="231" t="s">
        <v>224</v>
      </c>
      <c r="H116" s="231" t="s">
        <v>224</v>
      </c>
      <c r="I116" s="231" t="s">
        <v>224</v>
      </c>
      <c r="J116" s="231" t="s">
        <v>224</v>
      </c>
      <c r="K116" s="231" t="s">
        <v>224</v>
      </c>
      <c r="L116" s="231" t="s">
        <v>224</v>
      </c>
      <c r="M116" s="231" t="s">
        <v>224</v>
      </c>
      <c r="N116" s="231" t="s">
        <v>224</v>
      </c>
      <c r="O116" s="231" t="s">
        <v>224</v>
      </c>
      <c r="P116" s="231" t="s">
        <v>224</v>
      </c>
      <c r="Q116" s="231" t="s">
        <v>224</v>
      </c>
      <c r="R116" s="231" t="s">
        <v>224</v>
      </c>
      <c r="S116" s="231" t="s">
        <v>224</v>
      </c>
      <c r="T116" s="231" t="s">
        <v>224</v>
      </c>
      <c r="U116" s="231" t="s">
        <v>224</v>
      </c>
      <c r="V116" s="231" t="s">
        <v>224</v>
      </c>
      <c r="W116" s="231" t="s">
        <v>224</v>
      </c>
      <c r="X116" s="231" t="s">
        <v>224</v>
      </c>
      <c r="Y116" s="231" t="s">
        <v>223</v>
      </c>
      <c r="Z116" s="231" t="s">
        <v>224</v>
      </c>
      <c r="AA116" s="231" t="s">
        <v>224</v>
      </c>
      <c r="AB116" s="231" t="s">
        <v>224</v>
      </c>
      <c r="AC116" s="231" t="s">
        <v>224</v>
      </c>
      <c r="AD116" s="231" t="s">
        <v>224</v>
      </c>
      <c r="AE116" s="231" t="s">
        <v>223</v>
      </c>
      <c r="AF116" s="231" t="s">
        <v>224</v>
      </c>
      <c r="AG116" s="231" t="s">
        <v>224</v>
      </c>
      <c r="AH116" s="231" t="s">
        <v>224</v>
      </c>
      <c r="AI116" s="231" t="s">
        <v>224</v>
      </c>
      <c r="AJ116" s="231" t="s">
        <v>224</v>
      </c>
      <c r="AK116" s="231" t="s">
        <v>224</v>
      </c>
      <c r="AL116" s="231" t="s">
        <v>223</v>
      </c>
      <c r="AM116" s="231" t="s">
        <v>223</v>
      </c>
      <c r="AN116" s="231" t="s">
        <v>223</v>
      </c>
      <c r="AO116" s="231" t="s">
        <v>223</v>
      </c>
      <c r="AP116" s="231" t="s">
        <v>223</v>
      </c>
    </row>
    <row r="117" spans="1:42" x14ac:dyDescent="0.3">
      <c r="A117" s="231">
        <v>212492</v>
      </c>
      <c r="B117" s="231" t="s">
        <v>61</v>
      </c>
      <c r="C117" s="231" t="s">
        <v>224</v>
      </c>
      <c r="D117" s="231" t="s">
        <v>222</v>
      </c>
      <c r="E117" s="231" t="s">
        <v>224</v>
      </c>
      <c r="F117" s="231" t="s">
        <v>222</v>
      </c>
      <c r="G117" s="231" t="s">
        <v>224</v>
      </c>
      <c r="H117" s="231" t="s">
        <v>224</v>
      </c>
      <c r="I117" s="231" t="s">
        <v>224</v>
      </c>
      <c r="J117" s="231" t="s">
        <v>224</v>
      </c>
      <c r="K117" s="231" t="s">
        <v>224</v>
      </c>
      <c r="L117" s="231" t="s">
        <v>224</v>
      </c>
      <c r="M117" s="231" t="s">
        <v>224</v>
      </c>
      <c r="N117" s="231" t="s">
        <v>224</v>
      </c>
      <c r="O117" s="231" t="s">
        <v>222</v>
      </c>
      <c r="P117" s="231" t="s">
        <v>222</v>
      </c>
      <c r="Q117" s="231" t="s">
        <v>222</v>
      </c>
      <c r="R117" s="231" t="s">
        <v>222</v>
      </c>
      <c r="S117" s="231" t="s">
        <v>224</v>
      </c>
      <c r="T117" s="231" t="s">
        <v>224</v>
      </c>
      <c r="U117" s="231" t="s">
        <v>224</v>
      </c>
      <c r="V117" s="231" t="s">
        <v>224</v>
      </c>
      <c r="W117" s="231" t="s">
        <v>222</v>
      </c>
      <c r="X117" s="231" t="s">
        <v>222</v>
      </c>
      <c r="Y117" s="231" t="s">
        <v>222</v>
      </c>
      <c r="Z117" s="231" t="s">
        <v>222</v>
      </c>
      <c r="AA117" s="231" t="s">
        <v>224</v>
      </c>
      <c r="AB117" s="231" t="s">
        <v>224</v>
      </c>
      <c r="AC117" s="231" t="s">
        <v>224</v>
      </c>
      <c r="AD117" s="231" t="s">
        <v>224</v>
      </c>
      <c r="AE117" s="231" t="s">
        <v>222</v>
      </c>
      <c r="AF117" s="231" t="s">
        <v>222</v>
      </c>
      <c r="AG117" s="231" t="s">
        <v>223</v>
      </c>
      <c r="AH117" s="231" t="s">
        <v>223</v>
      </c>
      <c r="AI117" s="231" t="s">
        <v>223</v>
      </c>
      <c r="AJ117" s="231" t="s">
        <v>223</v>
      </c>
      <c r="AK117" s="231" t="s">
        <v>223</v>
      </c>
      <c r="AL117" s="231" t="s">
        <v>223</v>
      </c>
      <c r="AM117" s="231" t="s">
        <v>223</v>
      </c>
      <c r="AN117" s="231" t="s">
        <v>223</v>
      </c>
      <c r="AO117" s="231" t="s">
        <v>223</v>
      </c>
      <c r="AP117" s="231" t="s">
        <v>223</v>
      </c>
    </row>
    <row r="118" spans="1:42" x14ac:dyDescent="0.3">
      <c r="A118" s="231">
        <v>208258</v>
      </c>
      <c r="B118" s="231" t="s">
        <v>61</v>
      </c>
      <c r="C118" s="231" t="s">
        <v>222</v>
      </c>
      <c r="D118" s="231" t="s">
        <v>222</v>
      </c>
      <c r="E118" s="231" t="s">
        <v>222</v>
      </c>
      <c r="F118" s="231" t="s">
        <v>222</v>
      </c>
      <c r="G118" s="231" t="s">
        <v>222</v>
      </c>
      <c r="H118" s="231" t="s">
        <v>224</v>
      </c>
      <c r="I118" s="231" t="s">
        <v>222</v>
      </c>
      <c r="J118" s="231" t="s">
        <v>222</v>
      </c>
      <c r="K118" s="231" t="s">
        <v>222</v>
      </c>
      <c r="L118" s="231" t="s">
        <v>222</v>
      </c>
      <c r="M118" s="231" t="s">
        <v>222</v>
      </c>
      <c r="N118" s="231" t="s">
        <v>222</v>
      </c>
      <c r="O118" s="231" t="s">
        <v>222</v>
      </c>
      <c r="P118" s="231" t="s">
        <v>224</v>
      </c>
      <c r="Q118" s="231" t="s">
        <v>222</v>
      </c>
      <c r="R118" s="231" t="s">
        <v>224</v>
      </c>
      <c r="S118" s="231" t="s">
        <v>222</v>
      </c>
      <c r="T118" s="231" t="s">
        <v>222</v>
      </c>
      <c r="U118" s="231" t="s">
        <v>224</v>
      </c>
      <c r="V118" s="231" t="s">
        <v>222</v>
      </c>
      <c r="W118" s="231" t="s">
        <v>224</v>
      </c>
      <c r="X118" s="231" t="s">
        <v>222</v>
      </c>
      <c r="Y118" s="231" t="s">
        <v>222</v>
      </c>
      <c r="Z118" s="231" t="s">
        <v>222</v>
      </c>
      <c r="AA118" s="231" t="s">
        <v>224</v>
      </c>
      <c r="AB118" s="231" t="s">
        <v>222</v>
      </c>
      <c r="AC118" s="231" t="s">
        <v>222</v>
      </c>
      <c r="AD118" s="231" t="s">
        <v>222</v>
      </c>
      <c r="AE118" s="231" t="s">
        <v>222</v>
      </c>
      <c r="AF118" s="231" t="s">
        <v>222</v>
      </c>
      <c r="AG118" s="231" t="s">
        <v>222</v>
      </c>
      <c r="AH118" s="231" t="s">
        <v>222</v>
      </c>
      <c r="AI118" s="231" t="s">
        <v>222</v>
      </c>
      <c r="AJ118" s="231" t="s">
        <v>224</v>
      </c>
      <c r="AK118" s="231" t="s">
        <v>222</v>
      </c>
      <c r="AL118" s="231" t="s">
        <v>223</v>
      </c>
      <c r="AM118" s="231" t="s">
        <v>223</v>
      </c>
      <c r="AN118" s="231" t="s">
        <v>224</v>
      </c>
      <c r="AO118" s="231" t="s">
        <v>224</v>
      </c>
      <c r="AP118" s="231" t="s">
        <v>222</v>
      </c>
    </row>
    <row r="119" spans="1:42" x14ac:dyDescent="0.3">
      <c r="A119" s="231">
        <v>211259</v>
      </c>
      <c r="B119" s="231" t="s">
        <v>61</v>
      </c>
      <c r="C119" s="231" t="s">
        <v>222</v>
      </c>
      <c r="D119" s="231" t="s">
        <v>222</v>
      </c>
      <c r="E119" s="231" t="s">
        <v>222</v>
      </c>
      <c r="F119" s="231" t="s">
        <v>222</v>
      </c>
      <c r="G119" s="231" t="s">
        <v>222</v>
      </c>
      <c r="H119" s="231" t="s">
        <v>222</v>
      </c>
      <c r="I119" s="231" t="s">
        <v>222</v>
      </c>
      <c r="J119" s="231" t="s">
        <v>222</v>
      </c>
      <c r="K119" s="231" t="s">
        <v>222</v>
      </c>
      <c r="L119" s="231" t="s">
        <v>224</v>
      </c>
      <c r="M119" s="231" t="s">
        <v>222</v>
      </c>
      <c r="N119" s="231" t="s">
        <v>222</v>
      </c>
      <c r="O119" s="231" t="s">
        <v>222</v>
      </c>
      <c r="P119" s="231" t="s">
        <v>224</v>
      </c>
      <c r="Q119" s="231" t="s">
        <v>224</v>
      </c>
      <c r="R119" s="231" t="s">
        <v>223</v>
      </c>
      <c r="S119" s="231" t="s">
        <v>222</v>
      </c>
      <c r="T119" s="231" t="s">
        <v>224</v>
      </c>
      <c r="U119" s="231" t="s">
        <v>224</v>
      </c>
      <c r="V119" s="231" t="s">
        <v>222</v>
      </c>
      <c r="W119" s="231" t="s">
        <v>224</v>
      </c>
      <c r="X119" s="231" t="s">
        <v>222</v>
      </c>
      <c r="Y119" s="231" t="s">
        <v>222</v>
      </c>
      <c r="Z119" s="231" t="s">
        <v>224</v>
      </c>
      <c r="AA119" s="231" t="s">
        <v>224</v>
      </c>
      <c r="AB119" s="231" t="s">
        <v>224</v>
      </c>
      <c r="AC119" s="231" t="s">
        <v>224</v>
      </c>
      <c r="AD119" s="231" t="s">
        <v>224</v>
      </c>
      <c r="AE119" s="231" t="s">
        <v>222</v>
      </c>
      <c r="AF119" s="231" t="s">
        <v>224</v>
      </c>
      <c r="AG119" s="231" t="s">
        <v>224</v>
      </c>
      <c r="AH119" s="231" t="s">
        <v>222</v>
      </c>
      <c r="AI119" s="231" t="s">
        <v>222</v>
      </c>
      <c r="AJ119" s="231" t="s">
        <v>224</v>
      </c>
      <c r="AK119" s="231" t="s">
        <v>222</v>
      </c>
      <c r="AL119" s="231" t="s">
        <v>224</v>
      </c>
      <c r="AM119" s="231" t="s">
        <v>224</v>
      </c>
      <c r="AN119" s="231" t="s">
        <v>224</v>
      </c>
      <c r="AO119" s="231" t="s">
        <v>224</v>
      </c>
      <c r="AP119" s="231" t="s">
        <v>224</v>
      </c>
    </row>
    <row r="120" spans="1:42" x14ac:dyDescent="0.3">
      <c r="A120" s="231">
        <v>212270</v>
      </c>
      <c r="B120" s="231" t="s">
        <v>61</v>
      </c>
      <c r="C120" s="231" t="s">
        <v>224</v>
      </c>
      <c r="D120" s="231" t="s">
        <v>224</v>
      </c>
      <c r="E120" s="231" t="s">
        <v>224</v>
      </c>
      <c r="F120" s="231" t="s">
        <v>224</v>
      </c>
      <c r="G120" s="231" t="s">
        <v>224</v>
      </c>
      <c r="H120" s="231" t="s">
        <v>224</v>
      </c>
      <c r="I120" s="231" t="s">
        <v>224</v>
      </c>
      <c r="J120" s="231" t="s">
        <v>222</v>
      </c>
      <c r="K120" s="231" t="s">
        <v>224</v>
      </c>
      <c r="L120" s="231" t="s">
        <v>222</v>
      </c>
      <c r="M120" s="231" t="s">
        <v>222</v>
      </c>
      <c r="N120" s="231" t="s">
        <v>224</v>
      </c>
      <c r="O120" s="231" t="s">
        <v>224</v>
      </c>
      <c r="P120" s="231" t="s">
        <v>224</v>
      </c>
      <c r="Q120" s="231" t="s">
        <v>224</v>
      </c>
      <c r="R120" s="231" t="s">
        <v>224</v>
      </c>
      <c r="S120" s="231" t="s">
        <v>224</v>
      </c>
      <c r="T120" s="231" t="s">
        <v>224</v>
      </c>
      <c r="U120" s="231" t="s">
        <v>224</v>
      </c>
      <c r="V120" s="231" t="s">
        <v>224</v>
      </c>
      <c r="W120" s="231" t="s">
        <v>224</v>
      </c>
      <c r="X120" s="231" t="s">
        <v>224</v>
      </c>
      <c r="Y120" s="231" t="s">
        <v>222</v>
      </c>
      <c r="Z120" s="231" t="s">
        <v>224</v>
      </c>
      <c r="AA120" s="231" t="s">
        <v>222</v>
      </c>
      <c r="AB120" s="231" t="s">
        <v>222</v>
      </c>
      <c r="AC120" s="231" t="s">
        <v>224</v>
      </c>
      <c r="AD120" s="231" t="s">
        <v>223</v>
      </c>
      <c r="AE120" s="231" t="s">
        <v>222</v>
      </c>
      <c r="AF120" s="231" t="s">
        <v>224</v>
      </c>
      <c r="AG120" s="231" t="s">
        <v>222</v>
      </c>
      <c r="AH120" s="231" t="s">
        <v>224</v>
      </c>
      <c r="AI120" s="231" t="s">
        <v>224</v>
      </c>
      <c r="AJ120" s="231" t="s">
        <v>224</v>
      </c>
      <c r="AK120" s="231" t="s">
        <v>224</v>
      </c>
      <c r="AL120" s="231" t="s">
        <v>224</v>
      </c>
      <c r="AM120" s="231" t="s">
        <v>224</v>
      </c>
      <c r="AN120" s="231" t="s">
        <v>224</v>
      </c>
      <c r="AO120" s="231" t="s">
        <v>224</v>
      </c>
      <c r="AP120" s="231" t="s">
        <v>222</v>
      </c>
    </row>
    <row r="121" spans="1:42" x14ac:dyDescent="0.3">
      <c r="A121" s="231">
        <v>210493</v>
      </c>
      <c r="B121" s="231" t="s">
        <v>61</v>
      </c>
      <c r="C121" s="231" t="s">
        <v>222</v>
      </c>
      <c r="D121" s="231" t="s">
        <v>222</v>
      </c>
      <c r="E121" s="231" t="s">
        <v>222</v>
      </c>
      <c r="F121" s="231" t="s">
        <v>222</v>
      </c>
      <c r="G121" s="231" t="s">
        <v>222</v>
      </c>
      <c r="H121" s="231" t="s">
        <v>222</v>
      </c>
      <c r="I121" s="231" t="s">
        <v>222</v>
      </c>
      <c r="J121" s="231" t="s">
        <v>222</v>
      </c>
      <c r="K121" s="231" t="s">
        <v>222</v>
      </c>
      <c r="L121" s="231" t="s">
        <v>224</v>
      </c>
      <c r="M121" s="231" t="s">
        <v>222</v>
      </c>
      <c r="N121" s="231" t="s">
        <v>222</v>
      </c>
      <c r="O121" s="231" t="s">
        <v>222</v>
      </c>
      <c r="P121" s="231" t="s">
        <v>222</v>
      </c>
      <c r="Q121" s="231" t="s">
        <v>222</v>
      </c>
      <c r="R121" s="231" t="s">
        <v>224</v>
      </c>
      <c r="S121" s="231" t="s">
        <v>222</v>
      </c>
      <c r="T121" s="231" t="s">
        <v>224</v>
      </c>
      <c r="U121" s="231" t="s">
        <v>222</v>
      </c>
      <c r="V121" s="231" t="s">
        <v>224</v>
      </c>
      <c r="W121" s="231" t="s">
        <v>224</v>
      </c>
      <c r="X121" s="231" t="s">
        <v>222</v>
      </c>
      <c r="Y121" s="231" t="s">
        <v>222</v>
      </c>
      <c r="Z121" s="231" t="s">
        <v>222</v>
      </c>
      <c r="AA121" s="231" t="s">
        <v>222</v>
      </c>
      <c r="AB121" s="231" t="s">
        <v>224</v>
      </c>
      <c r="AC121" s="231" t="s">
        <v>224</v>
      </c>
      <c r="AD121" s="231" t="s">
        <v>222</v>
      </c>
      <c r="AE121" s="231" t="s">
        <v>224</v>
      </c>
      <c r="AF121" s="231" t="s">
        <v>222</v>
      </c>
      <c r="AG121" s="231" t="s">
        <v>223</v>
      </c>
      <c r="AH121" s="231" t="s">
        <v>224</v>
      </c>
      <c r="AI121" s="231" t="s">
        <v>223</v>
      </c>
      <c r="AJ121" s="231" t="s">
        <v>224</v>
      </c>
      <c r="AK121" s="231" t="s">
        <v>224</v>
      </c>
      <c r="AL121" s="231" t="s">
        <v>224</v>
      </c>
      <c r="AM121" s="231" t="s">
        <v>223</v>
      </c>
      <c r="AN121" s="231" t="s">
        <v>224</v>
      </c>
      <c r="AO121" s="231" t="s">
        <v>224</v>
      </c>
      <c r="AP121" s="231" t="s">
        <v>224</v>
      </c>
    </row>
    <row r="122" spans="1:42" x14ac:dyDescent="0.3">
      <c r="A122" s="231">
        <v>209643</v>
      </c>
      <c r="B122" s="231" t="s">
        <v>61</v>
      </c>
      <c r="C122" s="231" t="s">
        <v>224</v>
      </c>
      <c r="D122" s="231" t="s">
        <v>224</v>
      </c>
      <c r="E122" s="231" t="s">
        <v>224</v>
      </c>
      <c r="F122" s="231" t="s">
        <v>224</v>
      </c>
      <c r="G122" s="231" t="s">
        <v>224</v>
      </c>
      <c r="H122" s="231" t="s">
        <v>224</v>
      </c>
      <c r="I122" s="231" t="s">
        <v>224</v>
      </c>
      <c r="J122" s="231" t="s">
        <v>222</v>
      </c>
      <c r="K122" s="231" t="s">
        <v>224</v>
      </c>
      <c r="L122" s="231" t="s">
        <v>224</v>
      </c>
      <c r="M122" s="231" t="s">
        <v>222</v>
      </c>
      <c r="N122" s="231" t="s">
        <v>224</v>
      </c>
      <c r="O122" s="231" t="s">
        <v>224</v>
      </c>
      <c r="P122" s="231" t="s">
        <v>224</v>
      </c>
      <c r="Q122" s="231" t="s">
        <v>222</v>
      </c>
      <c r="R122" s="231" t="s">
        <v>224</v>
      </c>
      <c r="S122" s="231" t="s">
        <v>224</v>
      </c>
      <c r="T122" s="231" t="s">
        <v>224</v>
      </c>
      <c r="U122" s="231" t="s">
        <v>222</v>
      </c>
      <c r="V122" s="231" t="s">
        <v>224</v>
      </c>
      <c r="W122" s="231" t="s">
        <v>224</v>
      </c>
      <c r="X122" s="231" t="s">
        <v>222</v>
      </c>
      <c r="Y122" s="231" t="s">
        <v>222</v>
      </c>
      <c r="Z122" s="231" t="s">
        <v>222</v>
      </c>
      <c r="AA122" s="231" t="s">
        <v>222</v>
      </c>
      <c r="AB122" s="231" t="s">
        <v>222</v>
      </c>
      <c r="AC122" s="231" t="s">
        <v>222</v>
      </c>
      <c r="AD122" s="231" t="s">
        <v>222</v>
      </c>
      <c r="AE122" s="231" t="s">
        <v>222</v>
      </c>
      <c r="AF122" s="231" t="s">
        <v>222</v>
      </c>
      <c r="AG122" s="231" t="s">
        <v>224</v>
      </c>
      <c r="AH122" s="231" t="s">
        <v>224</v>
      </c>
      <c r="AI122" s="231" t="s">
        <v>222</v>
      </c>
      <c r="AJ122" s="231" t="s">
        <v>224</v>
      </c>
      <c r="AK122" s="231" t="s">
        <v>223</v>
      </c>
      <c r="AL122" s="231" t="s">
        <v>222</v>
      </c>
      <c r="AM122" s="231" t="s">
        <v>224</v>
      </c>
      <c r="AN122" s="231" t="s">
        <v>223</v>
      </c>
      <c r="AO122" s="231" t="s">
        <v>224</v>
      </c>
      <c r="AP122" s="231" t="s">
        <v>222</v>
      </c>
    </row>
    <row r="123" spans="1:42" x14ac:dyDescent="0.3">
      <c r="A123" s="231">
        <v>212763</v>
      </c>
      <c r="B123" s="231" t="s">
        <v>61</v>
      </c>
      <c r="C123" s="231" t="s">
        <v>224</v>
      </c>
      <c r="D123" s="231" t="s">
        <v>224</v>
      </c>
      <c r="E123" s="231" t="s">
        <v>224</v>
      </c>
      <c r="F123" s="231" t="s">
        <v>224</v>
      </c>
      <c r="G123" s="231" t="s">
        <v>222</v>
      </c>
      <c r="H123" s="231" t="s">
        <v>222</v>
      </c>
      <c r="I123" s="231" t="s">
        <v>224</v>
      </c>
      <c r="J123" s="231" t="s">
        <v>224</v>
      </c>
      <c r="K123" s="231" t="s">
        <v>224</v>
      </c>
      <c r="L123" s="231" t="s">
        <v>224</v>
      </c>
      <c r="M123" s="231" t="s">
        <v>224</v>
      </c>
      <c r="N123" s="231" t="s">
        <v>224</v>
      </c>
      <c r="O123" s="231" t="s">
        <v>224</v>
      </c>
      <c r="P123" s="231" t="s">
        <v>222</v>
      </c>
      <c r="Q123" s="231" t="s">
        <v>224</v>
      </c>
      <c r="R123" s="231" t="s">
        <v>224</v>
      </c>
      <c r="S123" s="231" t="s">
        <v>224</v>
      </c>
      <c r="T123" s="231" t="s">
        <v>224</v>
      </c>
      <c r="U123" s="231" t="s">
        <v>224</v>
      </c>
      <c r="V123" s="231" t="s">
        <v>224</v>
      </c>
      <c r="W123" s="231" t="s">
        <v>224</v>
      </c>
      <c r="X123" s="231" t="s">
        <v>224</v>
      </c>
      <c r="Y123" s="231" t="s">
        <v>224</v>
      </c>
      <c r="Z123" s="231" t="s">
        <v>224</v>
      </c>
      <c r="AA123" s="231" t="s">
        <v>224</v>
      </c>
      <c r="AB123" s="231" t="s">
        <v>224</v>
      </c>
      <c r="AC123" s="231" t="s">
        <v>224</v>
      </c>
      <c r="AD123" s="231" t="s">
        <v>222</v>
      </c>
      <c r="AE123" s="231" t="s">
        <v>222</v>
      </c>
      <c r="AF123" s="231" t="s">
        <v>222</v>
      </c>
      <c r="AG123" s="231" t="s">
        <v>223</v>
      </c>
      <c r="AH123" s="231" t="s">
        <v>224</v>
      </c>
      <c r="AI123" s="231" t="s">
        <v>223</v>
      </c>
      <c r="AJ123" s="231" t="s">
        <v>224</v>
      </c>
      <c r="AK123" s="231" t="s">
        <v>224</v>
      </c>
      <c r="AL123" s="231" t="s">
        <v>224</v>
      </c>
      <c r="AM123" s="231" t="s">
        <v>224</v>
      </c>
      <c r="AN123" s="231" t="s">
        <v>224</v>
      </c>
      <c r="AO123" s="231" t="s">
        <v>224</v>
      </c>
      <c r="AP123" s="231" t="s">
        <v>224</v>
      </c>
    </row>
    <row r="124" spans="1:42" x14ac:dyDescent="0.3">
      <c r="A124" s="231">
        <v>213060</v>
      </c>
      <c r="B124" s="231" t="s">
        <v>61</v>
      </c>
      <c r="C124" s="231" t="s">
        <v>222</v>
      </c>
      <c r="D124" s="231" t="s">
        <v>224</v>
      </c>
      <c r="E124" s="231" t="s">
        <v>224</v>
      </c>
      <c r="F124" s="231" t="s">
        <v>222</v>
      </c>
      <c r="G124" s="231" t="s">
        <v>222</v>
      </c>
      <c r="H124" s="231" t="s">
        <v>222</v>
      </c>
      <c r="I124" s="231" t="s">
        <v>224</v>
      </c>
      <c r="J124" s="231" t="s">
        <v>224</v>
      </c>
      <c r="K124" s="231" t="s">
        <v>224</v>
      </c>
      <c r="L124" s="231" t="s">
        <v>224</v>
      </c>
      <c r="M124" s="231" t="s">
        <v>224</v>
      </c>
      <c r="N124" s="231" t="s">
        <v>224</v>
      </c>
      <c r="O124" s="231" t="s">
        <v>224</v>
      </c>
      <c r="P124" s="231" t="s">
        <v>222</v>
      </c>
      <c r="Q124" s="231" t="s">
        <v>224</v>
      </c>
      <c r="R124" s="231" t="s">
        <v>224</v>
      </c>
      <c r="S124" s="231" t="s">
        <v>224</v>
      </c>
      <c r="T124" s="231" t="s">
        <v>224</v>
      </c>
      <c r="U124" s="231" t="s">
        <v>224</v>
      </c>
      <c r="V124" s="231" t="s">
        <v>224</v>
      </c>
      <c r="W124" s="231" t="s">
        <v>224</v>
      </c>
      <c r="X124" s="231" t="s">
        <v>224</v>
      </c>
      <c r="Y124" s="231" t="s">
        <v>222</v>
      </c>
      <c r="Z124" s="231" t="s">
        <v>222</v>
      </c>
      <c r="AA124" s="231" t="s">
        <v>224</v>
      </c>
      <c r="AB124" s="231" t="s">
        <v>224</v>
      </c>
      <c r="AC124" s="231" t="s">
        <v>224</v>
      </c>
      <c r="AD124" s="231" t="s">
        <v>222</v>
      </c>
      <c r="AE124" s="231" t="s">
        <v>223</v>
      </c>
      <c r="AF124" s="231" t="s">
        <v>222</v>
      </c>
      <c r="AG124" s="231" t="s">
        <v>222</v>
      </c>
      <c r="AH124" s="231" t="s">
        <v>222</v>
      </c>
      <c r="AI124" s="231" t="s">
        <v>222</v>
      </c>
      <c r="AJ124" s="231" t="s">
        <v>222</v>
      </c>
      <c r="AK124" s="231" t="s">
        <v>222</v>
      </c>
      <c r="AL124" s="231" t="s">
        <v>223</v>
      </c>
      <c r="AM124" s="231" t="s">
        <v>223</v>
      </c>
      <c r="AN124" s="231" t="s">
        <v>223</v>
      </c>
      <c r="AO124" s="231" t="s">
        <v>223</v>
      </c>
      <c r="AP124" s="231" t="s">
        <v>223</v>
      </c>
    </row>
    <row r="125" spans="1:42" x14ac:dyDescent="0.3">
      <c r="A125" s="231">
        <v>201537</v>
      </c>
      <c r="B125" s="231" t="s">
        <v>61</v>
      </c>
      <c r="C125" s="231" t="s">
        <v>222</v>
      </c>
      <c r="D125" s="231" t="s">
        <v>224</v>
      </c>
      <c r="E125" s="231" t="s">
        <v>222</v>
      </c>
      <c r="F125" s="231" t="s">
        <v>222</v>
      </c>
      <c r="G125" s="231" t="s">
        <v>222</v>
      </c>
      <c r="H125" s="231" t="s">
        <v>222</v>
      </c>
      <c r="I125" s="231" t="s">
        <v>222</v>
      </c>
      <c r="J125" s="231" t="s">
        <v>222</v>
      </c>
      <c r="K125" s="231" t="s">
        <v>222</v>
      </c>
      <c r="L125" s="231" t="s">
        <v>224</v>
      </c>
      <c r="M125" s="231" t="s">
        <v>224</v>
      </c>
      <c r="N125" s="231" t="s">
        <v>222</v>
      </c>
      <c r="O125" s="231" t="s">
        <v>222</v>
      </c>
      <c r="P125" s="231" t="s">
        <v>224</v>
      </c>
      <c r="Q125" s="231" t="s">
        <v>222</v>
      </c>
      <c r="R125" s="231" t="s">
        <v>222</v>
      </c>
      <c r="S125" s="231" t="s">
        <v>222</v>
      </c>
      <c r="T125" s="231" t="s">
        <v>222</v>
      </c>
      <c r="U125" s="231" t="s">
        <v>222</v>
      </c>
      <c r="V125" s="231" t="s">
        <v>224</v>
      </c>
      <c r="W125" s="231" t="s">
        <v>222</v>
      </c>
      <c r="X125" s="231" t="s">
        <v>222</v>
      </c>
      <c r="Y125" s="231" t="s">
        <v>222</v>
      </c>
      <c r="Z125" s="231" t="s">
        <v>222</v>
      </c>
      <c r="AA125" s="231" t="s">
        <v>222</v>
      </c>
      <c r="AB125" s="231" t="s">
        <v>222</v>
      </c>
      <c r="AC125" s="231" t="s">
        <v>224</v>
      </c>
      <c r="AD125" s="231" t="s">
        <v>224</v>
      </c>
      <c r="AE125" s="231" t="s">
        <v>222</v>
      </c>
      <c r="AF125" s="231" t="s">
        <v>222</v>
      </c>
      <c r="AG125" s="231" t="s">
        <v>222</v>
      </c>
      <c r="AH125" s="231" t="s">
        <v>224</v>
      </c>
      <c r="AI125" s="231" t="s">
        <v>222</v>
      </c>
      <c r="AJ125" s="231" t="s">
        <v>222</v>
      </c>
      <c r="AK125" s="231" t="s">
        <v>222</v>
      </c>
      <c r="AL125" s="231" t="s">
        <v>222</v>
      </c>
      <c r="AM125" s="231" t="s">
        <v>223</v>
      </c>
      <c r="AN125" s="231" t="s">
        <v>223</v>
      </c>
      <c r="AO125" s="231" t="s">
        <v>223</v>
      </c>
      <c r="AP125" s="231" t="s">
        <v>223</v>
      </c>
    </row>
    <row r="126" spans="1:42" x14ac:dyDescent="0.3">
      <c r="A126" s="231">
        <v>211627</v>
      </c>
      <c r="B126" s="231" t="s">
        <v>61</v>
      </c>
      <c r="C126" s="231" t="s">
        <v>222</v>
      </c>
      <c r="D126" s="231" t="s">
        <v>224</v>
      </c>
      <c r="E126" s="231" t="s">
        <v>222</v>
      </c>
      <c r="F126" s="231" t="s">
        <v>222</v>
      </c>
      <c r="G126" s="231" t="s">
        <v>222</v>
      </c>
      <c r="H126" s="231" t="s">
        <v>222</v>
      </c>
      <c r="I126" s="231" t="s">
        <v>224</v>
      </c>
      <c r="J126" s="231" t="s">
        <v>222</v>
      </c>
      <c r="K126" s="231" t="s">
        <v>222</v>
      </c>
      <c r="L126" s="231" t="s">
        <v>224</v>
      </c>
      <c r="M126" s="231" t="s">
        <v>224</v>
      </c>
      <c r="N126" s="231" t="s">
        <v>224</v>
      </c>
      <c r="O126" s="231" t="s">
        <v>224</v>
      </c>
      <c r="P126" s="231" t="s">
        <v>224</v>
      </c>
      <c r="Q126" s="231" t="s">
        <v>222</v>
      </c>
      <c r="R126" s="231" t="s">
        <v>224</v>
      </c>
      <c r="S126" s="231" t="s">
        <v>222</v>
      </c>
      <c r="T126" s="231" t="s">
        <v>224</v>
      </c>
      <c r="U126" s="231" t="s">
        <v>224</v>
      </c>
      <c r="V126" s="231" t="s">
        <v>224</v>
      </c>
      <c r="W126" s="231" t="s">
        <v>222</v>
      </c>
      <c r="X126" s="231" t="s">
        <v>224</v>
      </c>
      <c r="Y126" s="231" t="s">
        <v>222</v>
      </c>
      <c r="Z126" s="231" t="s">
        <v>224</v>
      </c>
      <c r="AA126" s="231" t="s">
        <v>224</v>
      </c>
      <c r="AB126" s="231" t="s">
        <v>222</v>
      </c>
      <c r="AC126" s="231" t="s">
        <v>224</v>
      </c>
      <c r="AD126" s="231" t="s">
        <v>224</v>
      </c>
      <c r="AE126" s="231" t="s">
        <v>222</v>
      </c>
      <c r="AF126" s="231" t="s">
        <v>224</v>
      </c>
      <c r="AG126" s="231" t="s">
        <v>224</v>
      </c>
      <c r="AH126" s="231" t="s">
        <v>224</v>
      </c>
      <c r="AI126" s="231" t="s">
        <v>224</v>
      </c>
      <c r="AJ126" s="231" t="s">
        <v>224</v>
      </c>
      <c r="AK126" s="231" t="s">
        <v>224</v>
      </c>
      <c r="AL126" s="231" t="s">
        <v>223</v>
      </c>
      <c r="AM126" s="231" t="s">
        <v>223</v>
      </c>
      <c r="AN126" s="231" t="s">
        <v>223</v>
      </c>
      <c r="AO126" s="231" t="s">
        <v>223</v>
      </c>
      <c r="AP126" s="231" t="s">
        <v>223</v>
      </c>
    </row>
    <row r="127" spans="1:42" x14ac:dyDescent="0.3">
      <c r="A127" s="231">
        <v>211697</v>
      </c>
      <c r="B127" s="231" t="s">
        <v>61</v>
      </c>
      <c r="C127" s="231" t="s">
        <v>222</v>
      </c>
      <c r="D127" s="231" t="s">
        <v>224</v>
      </c>
      <c r="E127" s="231" t="s">
        <v>224</v>
      </c>
      <c r="F127" s="231" t="s">
        <v>224</v>
      </c>
      <c r="G127" s="231" t="s">
        <v>222</v>
      </c>
      <c r="H127" s="231" t="s">
        <v>222</v>
      </c>
      <c r="I127" s="231" t="s">
        <v>224</v>
      </c>
      <c r="J127" s="231" t="s">
        <v>222</v>
      </c>
      <c r="K127" s="231" t="s">
        <v>224</v>
      </c>
      <c r="L127" s="231" t="s">
        <v>222</v>
      </c>
      <c r="M127" s="231" t="s">
        <v>224</v>
      </c>
      <c r="N127" s="231" t="s">
        <v>224</v>
      </c>
      <c r="O127" s="231" t="s">
        <v>224</v>
      </c>
      <c r="P127" s="231" t="s">
        <v>224</v>
      </c>
      <c r="Q127" s="231" t="s">
        <v>224</v>
      </c>
      <c r="R127" s="231" t="s">
        <v>222</v>
      </c>
      <c r="S127" s="231" t="s">
        <v>222</v>
      </c>
      <c r="T127" s="231" t="s">
        <v>224</v>
      </c>
      <c r="U127" s="231" t="s">
        <v>224</v>
      </c>
      <c r="V127" s="231" t="s">
        <v>224</v>
      </c>
      <c r="W127" s="231" t="s">
        <v>224</v>
      </c>
      <c r="X127" s="231" t="s">
        <v>224</v>
      </c>
      <c r="Y127" s="231" t="s">
        <v>224</v>
      </c>
      <c r="Z127" s="231" t="s">
        <v>224</v>
      </c>
      <c r="AA127" s="231" t="s">
        <v>222</v>
      </c>
      <c r="AB127" s="231" t="s">
        <v>222</v>
      </c>
      <c r="AC127" s="231" t="s">
        <v>222</v>
      </c>
      <c r="AD127" s="231" t="s">
        <v>224</v>
      </c>
      <c r="AE127" s="231" t="s">
        <v>222</v>
      </c>
      <c r="AF127" s="231" t="s">
        <v>224</v>
      </c>
      <c r="AG127" s="231" t="s">
        <v>222</v>
      </c>
      <c r="AH127" s="231" t="s">
        <v>224</v>
      </c>
      <c r="AI127" s="231" t="s">
        <v>224</v>
      </c>
      <c r="AJ127" s="231" t="s">
        <v>224</v>
      </c>
      <c r="AK127" s="231" t="s">
        <v>222</v>
      </c>
      <c r="AL127" s="231" t="s">
        <v>224</v>
      </c>
      <c r="AM127" s="231" t="s">
        <v>224</v>
      </c>
      <c r="AN127" s="231" t="s">
        <v>223</v>
      </c>
      <c r="AO127" s="231" t="s">
        <v>224</v>
      </c>
      <c r="AP127" s="231" t="s">
        <v>223</v>
      </c>
    </row>
    <row r="128" spans="1:42" x14ac:dyDescent="0.3">
      <c r="A128" s="231">
        <v>211762</v>
      </c>
      <c r="B128" s="231" t="s">
        <v>61</v>
      </c>
      <c r="C128" s="231" t="s">
        <v>222</v>
      </c>
      <c r="D128" s="231" t="s">
        <v>224</v>
      </c>
      <c r="E128" s="231" t="s">
        <v>224</v>
      </c>
      <c r="F128" s="231" t="s">
        <v>224</v>
      </c>
      <c r="G128" s="231" t="s">
        <v>222</v>
      </c>
      <c r="H128" s="231" t="s">
        <v>222</v>
      </c>
      <c r="I128" s="231" t="s">
        <v>224</v>
      </c>
      <c r="J128" s="231" t="s">
        <v>222</v>
      </c>
      <c r="K128" s="231" t="s">
        <v>222</v>
      </c>
      <c r="L128" s="231" t="s">
        <v>222</v>
      </c>
      <c r="M128" s="231" t="s">
        <v>222</v>
      </c>
      <c r="N128" s="231" t="s">
        <v>222</v>
      </c>
      <c r="O128" s="231" t="s">
        <v>224</v>
      </c>
      <c r="P128" s="231" t="s">
        <v>224</v>
      </c>
      <c r="Q128" s="231" t="s">
        <v>222</v>
      </c>
      <c r="R128" s="231" t="s">
        <v>222</v>
      </c>
      <c r="S128" s="231" t="s">
        <v>224</v>
      </c>
      <c r="T128" s="231" t="s">
        <v>224</v>
      </c>
      <c r="U128" s="231" t="s">
        <v>224</v>
      </c>
      <c r="V128" s="231" t="s">
        <v>224</v>
      </c>
      <c r="W128" s="231" t="s">
        <v>224</v>
      </c>
      <c r="X128" s="231" t="s">
        <v>224</v>
      </c>
      <c r="Y128" s="231" t="s">
        <v>224</v>
      </c>
      <c r="Z128" s="231" t="s">
        <v>224</v>
      </c>
      <c r="AA128" s="231" t="s">
        <v>224</v>
      </c>
      <c r="AB128" s="231" t="s">
        <v>224</v>
      </c>
      <c r="AC128" s="231" t="s">
        <v>224</v>
      </c>
      <c r="AD128" s="231" t="s">
        <v>224</v>
      </c>
      <c r="AE128" s="231" t="s">
        <v>224</v>
      </c>
      <c r="AF128" s="231" t="s">
        <v>224</v>
      </c>
      <c r="AG128" s="231" t="s">
        <v>224</v>
      </c>
      <c r="AH128" s="231" t="s">
        <v>222</v>
      </c>
      <c r="AI128" s="231" t="s">
        <v>222</v>
      </c>
      <c r="AJ128" s="231" t="s">
        <v>224</v>
      </c>
      <c r="AK128" s="231" t="s">
        <v>222</v>
      </c>
      <c r="AL128" s="231" t="s">
        <v>222</v>
      </c>
      <c r="AM128" s="231" t="s">
        <v>222</v>
      </c>
      <c r="AN128" s="231" t="s">
        <v>222</v>
      </c>
      <c r="AO128" s="231" t="s">
        <v>224</v>
      </c>
      <c r="AP128" s="231" t="s">
        <v>222</v>
      </c>
    </row>
    <row r="129" spans="1:42" x14ac:dyDescent="0.3">
      <c r="A129" s="231">
        <v>212895</v>
      </c>
      <c r="B129" s="231" t="s">
        <v>61</v>
      </c>
      <c r="C129" s="231" t="s">
        <v>222</v>
      </c>
      <c r="D129" s="231" t="s">
        <v>224</v>
      </c>
      <c r="E129" s="231" t="s">
        <v>224</v>
      </c>
      <c r="F129" s="231" t="s">
        <v>222</v>
      </c>
      <c r="G129" s="231" t="s">
        <v>224</v>
      </c>
      <c r="H129" s="231" t="s">
        <v>224</v>
      </c>
      <c r="I129" s="231" t="s">
        <v>224</v>
      </c>
      <c r="J129" s="231" t="s">
        <v>224</v>
      </c>
      <c r="K129" s="231" t="s">
        <v>224</v>
      </c>
      <c r="L129" s="231" t="s">
        <v>224</v>
      </c>
      <c r="M129" s="231" t="s">
        <v>224</v>
      </c>
      <c r="N129" s="231" t="s">
        <v>224</v>
      </c>
      <c r="O129" s="231" t="s">
        <v>224</v>
      </c>
      <c r="P129" s="231" t="s">
        <v>224</v>
      </c>
      <c r="Q129" s="231" t="s">
        <v>224</v>
      </c>
      <c r="R129" s="231" t="s">
        <v>224</v>
      </c>
      <c r="S129" s="231" t="s">
        <v>224</v>
      </c>
      <c r="T129" s="231" t="s">
        <v>224</v>
      </c>
      <c r="U129" s="231" t="s">
        <v>224</v>
      </c>
      <c r="V129" s="231" t="s">
        <v>224</v>
      </c>
      <c r="W129" s="231" t="s">
        <v>224</v>
      </c>
      <c r="X129" s="231" t="s">
        <v>224</v>
      </c>
      <c r="Y129" s="231" t="s">
        <v>223</v>
      </c>
      <c r="Z129" s="231" t="s">
        <v>224</v>
      </c>
      <c r="AA129" s="231" t="s">
        <v>223</v>
      </c>
      <c r="AB129" s="231" t="s">
        <v>224</v>
      </c>
      <c r="AC129" s="231" t="s">
        <v>224</v>
      </c>
      <c r="AD129" s="231" t="s">
        <v>224</v>
      </c>
      <c r="AE129" s="231" t="s">
        <v>223</v>
      </c>
      <c r="AF129" s="231" t="s">
        <v>224</v>
      </c>
      <c r="AG129" s="231" t="s">
        <v>224</v>
      </c>
      <c r="AH129" s="231" t="s">
        <v>222</v>
      </c>
      <c r="AI129" s="231" t="s">
        <v>222</v>
      </c>
      <c r="AJ129" s="231" t="s">
        <v>224</v>
      </c>
      <c r="AK129" s="231" t="s">
        <v>224</v>
      </c>
      <c r="AL129" s="231" t="s">
        <v>222</v>
      </c>
      <c r="AM129" s="231" t="s">
        <v>224</v>
      </c>
      <c r="AN129" s="231" t="s">
        <v>224</v>
      </c>
      <c r="AO129" s="231" t="s">
        <v>224</v>
      </c>
      <c r="AP129" s="231" t="s">
        <v>222</v>
      </c>
    </row>
    <row r="130" spans="1:42" x14ac:dyDescent="0.3">
      <c r="A130" s="231">
        <v>201001</v>
      </c>
      <c r="B130" s="231" t="s">
        <v>61</v>
      </c>
      <c r="C130" s="231" t="s">
        <v>222</v>
      </c>
      <c r="D130" s="231" t="s">
        <v>222</v>
      </c>
      <c r="E130" s="231" t="s">
        <v>224</v>
      </c>
      <c r="F130" s="231" t="s">
        <v>222</v>
      </c>
      <c r="G130" s="231" t="s">
        <v>222</v>
      </c>
      <c r="H130" s="231" t="s">
        <v>222</v>
      </c>
      <c r="I130" s="231" t="s">
        <v>222</v>
      </c>
      <c r="J130" s="231" t="s">
        <v>222</v>
      </c>
      <c r="K130" s="231" t="s">
        <v>222</v>
      </c>
      <c r="L130" s="231" t="s">
        <v>222</v>
      </c>
      <c r="M130" s="231" t="s">
        <v>224</v>
      </c>
      <c r="N130" s="231" t="s">
        <v>222</v>
      </c>
      <c r="O130" s="231" t="s">
        <v>222</v>
      </c>
      <c r="P130" s="231" t="s">
        <v>222</v>
      </c>
      <c r="Q130" s="231" t="s">
        <v>222</v>
      </c>
      <c r="R130" s="231" t="s">
        <v>222</v>
      </c>
      <c r="S130" s="231" t="s">
        <v>222</v>
      </c>
      <c r="T130" s="231" t="s">
        <v>222</v>
      </c>
      <c r="U130" s="231" t="s">
        <v>224</v>
      </c>
      <c r="V130" s="231" t="s">
        <v>222</v>
      </c>
      <c r="W130" s="231" t="s">
        <v>222</v>
      </c>
      <c r="X130" s="231" t="s">
        <v>224</v>
      </c>
      <c r="Y130" s="231" t="s">
        <v>222</v>
      </c>
      <c r="Z130" s="231" t="s">
        <v>224</v>
      </c>
      <c r="AA130" s="231" t="s">
        <v>222</v>
      </c>
      <c r="AB130" s="231" t="s">
        <v>222</v>
      </c>
      <c r="AC130" s="231" t="s">
        <v>222</v>
      </c>
      <c r="AD130" s="231" t="s">
        <v>224</v>
      </c>
      <c r="AE130" s="231" t="s">
        <v>222</v>
      </c>
      <c r="AF130" s="231" t="s">
        <v>222</v>
      </c>
      <c r="AG130" s="231" t="s">
        <v>222</v>
      </c>
      <c r="AH130" s="231" t="s">
        <v>222</v>
      </c>
      <c r="AI130" s="231" t="s">
        <v>224</v>
      </c>
      <c r="AJ130" s="231" t="s">
        <v>222</v>
      </c>
      <c r="AK130" s="231" t="s">
        <v>222</v>
      </c>
      <c r="AL130" s="231" t="s">
        <v>222</v>
      </c>
      <c r="AM130" s="231" t="s">
        <v>222</v>
      </c>
      <c r="AN130" s="231" t="s">
        <v>222</v>
      </c>
      <c r="AO130" s="231" t="s">
        <v>222</v>
      </c>
      <c r="AP130" s="231" t="s">
        <v>222</v>
      </c>
    </row>
    <row r="131" spans="1:42" x14ac:dyDescent="0.3">
      <c r="A131" s="231">
        <v>213035</v>
      </c>
      <c r="B131" s="231" t="s">
        <v>61</v>
      </c>
      <c r="C131" s="231" t="s">
        <v>222</v>
      </c>
      <c r="D131" s="231" t="s">
        <v>224</v>
      </c>
      <c r="E131" s="231" t="s">
        <v>224</v>
      </c>
      <c r="F131" s="231" t="s">
        <v>222</v>
      </c>
      <c r="G131" s="231" t="s">
        <v>222</v>
      </c>
      <c r="H131" s="231" t="s">
        <v>224</v>
      </c>
      <c r="I131" s="231" t="s">
        <v>224</v>
      </c>
      <c r="J131" s="231" t="s">
        <v>224</v>
      </c>
      <c r="K131" s="231" t="s">
        <v>224</v>
      </c>
      <c r="L131" s="231" t="s">
        <v>222</v>
      </c>
      <c r="M131" s="231" t="s">
        <v>224</v>
      </c>
      <c r="N131" s="231" t="s">
        <v>224</v>
      </c>
      <c r="O131" s="231" t="s">
        <v>222</v>
      </c>
      <c r="P131" s="231" t="s">
        <v>224</v>
      </c>
      <c r="Q131" s="231" t="s">
        <v>223</v>
      </c>
      <c r="R131" s="231" t="s">
        <v>222</v>
      </c>
      <c r="S131" s="231" t="s">
        <v>222</v>
      </c>
      <c r="T131" s="231" t="s">
        <v>224</v>
      </c>
      <c r="U131" s="231" t="s">
        <v>224</v>
      </c>
      <c r="V131" s="231" t="s">
        <v>224</v>
      </c>
      <c r="W131" s="231" t="s">
        <v>222</v>
      </c>
      <c r="X131" s="231" t="s">
        <v>224</v>
      </c>
      <c r="Y131" s="231" t="s">
        <v>224</v>
      </c>
      <c r="Z131" s="231" t="s">
        <v>224</v>
      </c>
      <c r="AA131" s="231" t="s">
        <v>224</v>
      </c>
      <c r="AB131" s="231" t="s">
        <v>224</v>
      </c>
      <c r="AC131" s="231" t="s">
        <v>224</v>
      </c>
      <c r="AD131" s="231" t="s">
        <v>224</v>
      </c>
      <c r="AE131" s="231" t="s">
        <v>224</v>
      </c>
      <c r="AF131" s="231" t="s">
        <v>224</v>
      </c>
      <c r="AG131" s="231" t="s">
        <v>224</v>
      </c>
      <c r="AH131" s="231" t="s">
        <v>223</v>
      </c>
      <c r="AI131" s="231" t="s">
        <v>224</v>
      </c>
      <c r="AJ131" s="231" t="s">
        <v>224</v>
      </c>
      <c r="AK131" s="231" t="s">
        <v>224</v>
      </c>
      <c r="AL131" s="231" t="s">
        <v>223</v>
      </c>
      <c r="AM131" s="231" t="s">
        <v>223</v>
      </c>
      <c r="AN131" s="231" t="s">
        <v>223</v>
      </c>
      <c r="AO131" s="231" t="s">
        <v>223</v>
      </c>
      <c r="AP131" s="231" t="s">
        <v>223</v>
      </c>
    </row>
    <row r="132" spans="1:42" x14ac:dyDescent="0.3">
      <c r="A132" s="231">
        <v>210672</v>
      </c>
      <c r="B132" s="231" t="s">
        <v>61</v>
      </c>
      <c r="C132" s="231" t="s">
        <v>222</v>
      </c>
      <c r="D132" s="231" t="s">
        <v>222</v>
      </c>
      <c r="E132" s="231" t="s">
        <v>222</v>
      </c>
      <c r="F132" s="231" t="s">
        <v>222</v>
      </c>
      <c r="G132" s="231" t="s">
        <v>224</v>
      </c>
      <c r="H132" s="231" t="s">
        <v>222</v>
      </c>
      <c r="I132" s="231" t="s">
        <v>223</v>
      </c>
      <c r="J132" s="231" t="s">
        <v>222</v>
      </c>
      <c r="K132" s="231" t="s">
        <v>222</v>
      </c>
      <c r="L132" s="231" t="s">
        <v>224</v>
      </c>
      <c r="M132" s="231" t="s">
        <v>222</v>
      </c>
      <c r="N132" s="231" t="s">
        <v>224</v>
      </c>
      <c r="O132" s="231" t="s">
        <v>224</v>
      </c>
      <c r="P132" s="231" t="s">
        <v>224</v>
      </c>
      <c r="Q132" s="231" t="s">
        <v>224</v>
      </c>
      <c r="R132" s="231" t="s">
        <v>223</v>
      </c>
      <c r="S132" s="231" t="s">
        <v>222</v>
      </c>
      <c r="T132" s="231" t="s">
        <v>224</v>
      </c>
      <c r="U132" s="231" t="s">
        <v>224</v>
      </c>
      <c r="V132" s="231" t="s">
        <v>224</v>
      </c>
      <c r="W132" s="231" t="s">
        <v>222</v>
      </c>
      <c r="X132" s="231" t="s">
        <v>222</v>
      </c>
      <c r="Y132" s="231" t="s">
        <v>222</v>
      </c>
      <c r="Z132" s="231" t="s">
        <v>224</v>
      </c>
      <c r="AA132" s="231" t="s">
        <v>222</v>
      </c>
      <c r="AB132" s="231" t="s">
        <v>224</v>
      </c>
      <c r="AC132" s="231" t="s">
        <v>224</v>
      </c>
      <c r="AD132" s="231" t="s">
        <v>222</v>
      </c>
      <c r="AE132" s="231" t="s">
        <v>222</v>
      </c>
      <c r="AF132" s="231" t="s">
        <v>224</v>
      </c>
      <c r="AG132" s="231" t="s">
        <v>222</v>
      </c>
      <c r="AH132" s="231" t="s">
        <v>224</v>
      </c>
      <c r="AI132" s="231" t="s">
        <v>222</v>
      </c>
      <c r="AJ132" s="231" t="s">
        <v>224</v>
      </c>
      <c r="AK132" s="231" t="s">
        <v>222</v>
      </c>
      <c r="AL132" s="231" t="s">
        <v>223</v>
      </c>
      <c r="AM132" s="231" t="s">
        <v>223</v>
      </c>
      <c r="AN132" s="231" t="s">
        <v>222</v>
      </c>
      <c r="AO132" s="231" t="s">
        <v>224</v>
      </c>
      <c r="AP132" s="231" t="s">
        <v>222</v>
      </c>
    </row>
    <row r="133" spans="1:42" x14ac:dyDescent="0.3">
      <c r="A133" s="231">
        <v>203320</v>
      </c>
      <c r="B133" s="231" t="s">
        <v>61</v>
      </c>
      <c r="C133" s="231" t="s">
        <v>222</v>
      </c>
      <c r="D133" s="231" t="s">
        <v>222</v>
      </c>
      <c r="E133" s="231" t="s">
        <v>222</v>
      </c>
      <c r="F133" s="231" t="s">
        <v>222</v>
      </c>
      <c r="G133" s="231" t="s">
        <v>222</v>
      </c>
      <c r="H133" s="231" t="s">
        <v>224</v>
      </c>
      <c r="I133" s="231" t="s">
        <v>222</v>
      </c>
      <c r="J133" s="231" t="s">
        <v>224</v>
      </c>
      <c r="K133" s="231" t="s">
        <v>222</v>
      </c>
      <c r="L133" s="231" t="s">
        <v>222</v>
      </c>
      <c r="M133" s="231" t="s">
        <v>222</v>
      </c>
      <c r="N133" s="231" t="s">
        <v>224</v>
      </c>
      <c r="O133" s="231" t="s">
        <v>224</v>
      </c>
      <c r="P133" s="231" t="s">
        <v>224</v>
      </c>
      <c r="Q133" s="231" t="s">
        <v>222</v>
      </c>
      <c r="R133" s="231" t="s">
        <v>222</v>
      </c>
      <c r="S133" s="231" t="s">
        <v>222</v>
      </c>
      <c r="T133" s="231" t="s">
        <v>222</v>
      </c>
      <c r="U133" s="231" t="s">
        <v>224</v>
      </c>
      <c r="V133" s="231" t="s">
        <v>222</v>
      </c>
      <c r="W133" s="231" t="s">
        <v>224</v>
      </c>
      <c r="X133" s="231" t="s">
        <v>222</v>
      </c>
      <c r="Y133" s="231" t="s">
        <v>222</v>
      </c>
      <c r="Z133" s="231" t="s">
        <v>224</v>
      </c>
      <c r="AA133" s="231" t="s">
        <v>224</v>
      </c>
      <c r="AB133" s="231" t="s">
        <v>222</v>
      </c>
      <c r="AC133" s="231" t="s">
        <v>222</v>
      </c>
      <c r="AD133" s="231" t="s">
        <v>222</v>
      </c>
      <c r="AE133" s="231" t="s">
        <v>224</v>
      </c>
      <c r="AF133" s="231" t="s">
        <v>224</v>
      </c>
      <c r="AG133" s="231" t="s">
        <v>224</v>
      </c>
      <c r="AH133" s="231" t="s">
        <v>224</v>
      </c>
      <c r="AI133" s="231" t="s">
        <v>224</v>
      </c>
      <c r="AJ133" s="231" t="s">
        <v>224</v>
      </c>
      <c r="AK133" s="231" t="s">
        <v>224</v>
      </c>
      <c r="AL133" s="231" t="s">
        <v>224</v>
      </c>
      <c r="AM133" s="231" t="s">
        <v>223</v>
      </c>
      <c r="AN133" s="231" t="s">
        <v>223</v>
      </c>
      <c r="AO133" s="231" t="s">
        <v>224</v>
      </c>
      <c r="AP133" s="231" t="s">
        <v>224</v>
      </c>
    </row>
    <row r="134" spans="1:42" x14ac:dyDescent="0.3">
      <c r="A134" s="231">
        <v>211694</v>
      </c>
      <c r="B134" s="231" t="s">
        <v>61</v>
      </c>
      <c r="C134" s="231" t="s">
        <v>224</v>
      </c>
      <c r="D134" s="231" t="s">
        <v>224</v>
      </c>
      <c r="E134" s="231" t="s">
        <v>224</v>
      </c>
      <c r="F134" s="231" t="s">
        <v>224</v>
      </c>
      <c r="G134" s="231" t="s">
        <v>224</v>
      </c>
      <c r="H134" s="231" t="s">
        <v>222</v>
      </c>
      <c r="I134" s="231" t="s">
        <v>224</v>
      </c>
      <c r="J134" s="231" t="s">
        <v>224</v>
      </c>
      <c r="K134" s="231" t="s">
        <v>224</v>
      </c>
      <c r="L134" s="231" t="s">
        <v>224</v>
      </c>
      <c r="M134" s="231" t="s">
        <v>224</v>
      </c>
      <c r="N134" s="231" t="s">
        <v>224</v>
      </c>
      <c r="O134" s="231" t="s">
        <v>224</v>
      </c>
      <c r="P134" s="231" t="s">
        <v>222</v>
      </c>
      <c r="Q134" s="231" t="s">
        <v>224</v>
      </c>
      <c r="R134" s="231" t="s">
        <v>224</v>
      </c>
      <c r="S134" s="231" t="s">
        <v>224</v>
      </c>
      <c r="T134" s="231" t="s">
        <v>224</v>
      </c>
      <c r="U134" s="231" t="s">
        <v>224</v>
      </c>
      <c r="V134" s="231" t="s">
        <v>224</v>
      </c>
      <c r="W134" s="231" t="s">
        <v>224</v>
      </c>
      <c r="X134" s="231" t="s">
        <v>224</v>
      </c>
      <c r="Y134" s="231" t="s">
        <v>222</v>
      </c>
      <c r="Z134" s="231" t="s">
        <v>222</v>
      </c>
      <c r="AA134" s="231" t="s">
        <v>222</v>
      </c>
      <c r="AB134" s="231" t="s">
        <v>224</v>
      </c>
      <c r="AC134" s="231" t="s">
        <v>224</v>
      </c>
      <c r="AD134" s="231" t="s">
        <v>224</v>
      </c>
      <c r="AE134" s="231" t="s">
        <v>222</v>
      </c>
      <c r="AF134" s="231" t="s">
        <v>222</v>
      </c>
      <c r="AG134" s="231" t="s">
        <v>224</v>
      </c>
      <c r="AH134" s="231" t="s">
        <v>224</v>
      </c>
      <c r="AI134" s="231" t="s">
        <v>222</v>
      </c>
      <c r="AJ134" s="231" t="s">
        <v>224</v>
      </c>
      <c r="AK134" s="231" t="s">
        <v>224</v>
      </c>
      <c r="AL134" s="231" t="s">
        <v>222</v>
      </c>
      <c r="AM134" s="231" t="s">
        <v>223</v>
      </c>
      <c r="AN134" s="231" t="s">
        <v>223</v>
      </c>
      <c r="AO134" s="231" t="s">
        <v>223</v>
      </c>
      <c r="AP134" s="231" t="s">
        <v>223</v>
      </c>
    </row>
    <row r="135" spans="1:42" x14ac:dyDescent="0.3">
      <c r="A135" s="231">
        <v>211615</v>
      </c>
      <c r="B135" s="231" t="s">
        <v>61</v>
      </c>
      <c r="C135" s="231" t="s">
        <v>222</v>
      </c>
      <c r="D135" s="231" t="s">
        <v>224</v>
      </c>
      <c r="E135" s="231" t="s">
        <v>222</v>
      </c>
      <c r="F135" s="231" t="s">
        <v>224</v>
      </c>
      <c r="G135" s="231" t="s">
        <v>222</v>
      </c>
      <c r="H135" s="231" t="s">
        <v>224</v>
      </c>
      <c r="I135" s="231" t="s">
        <v>224</v>
      </c>
      <c r="J135" s="231" t="s">
        <v>222</v>
      </c>
      <c r="K135" s="231" t="s">
        <v>224</v>
      </c>
      <c r="L135" s="231" t="s">
        <v>224</v>
      </c>
      <c r="M135" s="231" t="s">
        <v>222</v>
      </c>
      <c r="N135" s="231" t="s">
        <v>222</v>
      </c>
      <c r="O135" s="231" t="s">
        <v>224</v>
      </c>
      <c r="P135" s="231" t="s">
        <v>222</v>
      </c>
      <c r="Q135" s="231" t="s">
        <v>224</v>
      </c>
      <c r="R135" s="231" t="s">
        <v>224</v>
      </c>
      <c r="S135" s="231" t="s">
        <v>222</v>
      </c>
      <c r="T135" s="231" t="s">
        <v>224</v>
      </c>
      <c r="U135" s="231" t="s">
        <v>224</v>
      </c>
      <c r="V135" s="231" t="s">
        <v>224</v>
      </c>
      <c r="W135" s="231" t="s">
        <v>224</v>
      </c>
      <c r="X135" s="231" t="s">
        <v>224</v>
      </c>
      <c r="Y135" s="231" t="s">
        <v>222</v>
      </c>
      <c r="Z135" s="231" t="s">
        <v>224</v>
      </c>
      <c r="AA135" s="231" t="s">
        <v>222</v>
      </c>
      <c r="AB135" s="231" t="s">
        <v>224</v>
      </c>
      <c r="AC135" s="231" t="s">
        <v>224</v>
      </c>
      <c r="AD135" s="231" t="s">
        <v>224</v>
      </c>
      <c r="AE135" s="231" t="s">
        <v>224</v>
      </c>
      <c r="AF135" s="231" t="s">
        <v>224</v>
      </c>
      <c r="AG135" s="231" t="s">
        <v>224</v>
      </c>
      <c r="AH135" s="231" t="s">
        <v>222</v>
      </c>
      <c r="AI135" s="231" t="s">
        <v>222</v>
      </c>
      <c r="AJ135" s="231" t="s">
        <v>224</v>
      </c>
      <c r="AK135" s="231" t="s">
        <v>224</v>
      </c>
      <c r="AL135" s="231" t="s">
        <v>224</v>
      </c>
      <c r="AM135" s="231" t="s">
        <v>224</v>
      </c>
      <c r="AN135" s="231" t="s">
        <v>222</v>
      </c>
      <c r="AO135" s="231" t="s">
        <v>224</v>
      </c>
      <c r="AP135" s="231" t="s">
        <v>222</v>
      </c>
    </row>
    <row r="136" spans="1:42" x14ac:dyDescent="0.3">
      <c r="A136" s="231">
        <v>210885</v>
      </c>
      <c r="B136" s="231" t="s">
        <v>61</v>
      </c>
      <c r="C136" s="231" t="s">
        <v>222</v>
      </c>
      <c r="D136" s="231" t="s">
        <v>224</v>
      </c>
      <c r="E136" s="231" t="s">
        <v>222</v>
      </c>
      <c r="F136" s="231" t="s">
        <v>222</v>
      </c>
      <c r="G136" s="231" t="s">
        <v>222</v>
      </c>
      <c r="H136" s="231" t="s">
        <v>224</v>
      </c>
      <c r="I136" s="231" t="s">
        <v>222</v>
      </c>
      <c r="J136" s="231" t="s">
        <v>224</v>
      </c>
      <c r="K136" s="231" t="s">
        <v>222</v>
      </c>
      <c r="L136" s="231" t="s">
        <v>224</v>
      </c>
      <c r="M136" s="231" t="s">
        <v>224</v>
      </c>
      <c r="N136" s="231" t="s">
        <v>224</v>
      </c>
      <c r="O136" s="231" t="s">
        <v>224</v>
      </c>
      <c r="P136" s="231" t="s">
        <v>224</v>
      </c>
      <c r="Q136" s="231" t="s">
        <v>224</v>
      </c>
      <c r="R136" s="231" t="s">
        <v>224</v>
      </c>
      <c r="S136" s="231" t="s">
        <v>222</v>
      </c>
      <c r="T136" s="231" t="s">
        <v>224</v>
      </c>
      <c r="U136" s="231" t="s">
        <v>224</v>
      </c>
      <c r="V136" s="231" t="s">
        <v>224</v>
      </c>
      <c r="W136" s="231" t="s">
        <v>224</v>
      </c>
      <c r="X136" s="231" t="s">
        <v>224</v>
      </c>
      <c r="Y136" s="231" t="s">
        <v>222</v>
      </c>
      <c r="Z136" s="231" t="s">
        <v>222</v>
      </c>
      <c r="AA136" s="231" t="s">
        <v>222</v>
      </c>
      <c r="AB136" s="231" t="s">
        <v>224</v>
      </c>
      <c r="AC136" s="231" t="s">
        <v>224</v>
      </c>
      <c r="AD136" s="231" t="s">
        <v>224</v>
      </c>
      <c r="AE136" s="231" t="s">
        <v>222</v>
      </c>
      <c r="AF136" s="231" t="s">
        <v>222</v>
      </c>
      <c r="AG136" s="231" t="s">
        <v>224</v>
      </c>
      <c r="AH136" s="231" t="s">
        <v>222</v>
      </c>
      <c r="AI136" s="231" t="s">
        <v>222</v>
      </c>
      <c r="AJ136" s="231" t="s">
        <v>224</v>
      </c>
      <c r="AK136" s="231" t="s">
        <v>222</v>
      </c>
      <c r="AL136" s="231" t="s">
        <v>224</v>
      </c>
      <c r="AM136" s="231" t="s">
        <v>223</v>
      </c>
      <c r="AN136" s="231" t="s">
        <v>223</v>
      </c>
      <c r="AO136" s="231" t="s">
        <v>224</v>
      </c>
      <c r="AP136" s="231" t="s">
        <v>222</v>
      </c>
    </row>
    <row r="137" spans="1:42" x14ac:dyDescent="0.3">
      <c r="A137" s="231">
        <v>210383</v>
      </c>
      <c r="B137" s="231" t="s">
        <v>61</v>
      </c>
      <c r="C137" s="231" t="s">
        <v>222</v>
      </c>
      <c r="D137" s="231" t="s">
        <v>222</v>
      </c>
      <c r="E137" s="231" t="s">
        <v>222</v>
      </c>
      <c r="F137" s="231" t="s">
        <v>222</v>
      </c>
      <c r="G137" s="231" t="s">
        <v>222</v>
      </c>
      <c r="H137" s="231" t="s">
        <v>222</v>
      </c>
      <c r="I137" s="231" t="s">
        <v>222</v>
      </c>
      <c r="J137" s="231" t="s">
        <v>222</v>
      </c>
      <c r="K137" s="231" t="s">
        <v>222</v>
      </c>
      <c r="L137" s="231" t="s">
        <v>224</v>
      </c>
      <c r="M137" s="231" t="s">
        <v>224</v>
      </c>
      <c r="N137" s="231" t="s">
        <v>222</v>
      </c>
      <c r="O137" s="231" t="s">
        <v>224</v>
      </c>
      <c r="P137" s="231" t="s">
        <v>222</v>
      </c>
      <c r="Q137" s="231" t="s">
        <v>222</v>
      </c>
      <c r="R137" s="231" t="s">
        <v>224</v>
      </c>
      <c r="S137" s="231" t="s">
        <v>222</v>
      </c>
      <c r="T137" s="231" t="s">
        <v>224</v>
      </c>
      <c r="U137" s="231" t="s">
        <v>224</v>
      </c>
      <c r="V137" s="231" t="s">
        <v>222</v>
      </c>
      <c r="W137" s="231" t="s">
        <v>224</v>
      </c>
      <c r="X137" s="231" t="s">
        <v>222</v>
      </c>
      <c r="Y137" s="231" t="s">
        <v>222</v>
      </c>
      <c r="Z137" s="231" t="s">
        <v>224</v>
      </c>
      <c r="AA137" s="231" t="s">
        <v>224</v>
      </c>
      <c r="AB137" s="231" t="s">
        <v>224</v>
      </c>
      <c r="AC137" s="231" t="s">
        <v>222</v>
      </c>
      <c r="AD137" s="231" t="s">
        <v>224</v>
      </c>
      <c r="AE137" s="231" t="s">
        <v>222</v>
      </c>
      <c r="AF137" s="231" t="s">
        <v>224</v>
      </c>
      <c r="AG137" s="231" t="s">
        <v>222</v>
      </c>
      <c r="AH137" s="231" t="s">
        <v>222</v>
      </c>
      <c r="AI137" s="231" t="s">
        <v>222</v>
      </c>
      <c r="AJ137" s="231" t="s">
        <v>222</v>
      </c>
      <c r="AK137" s="231" t="s">
        <v>222</v>
      </c>
      <c r="AL137" s="231" t="s">
        <v>222</v>
      </c>
      <c r="AM137" s="231" t="s">
        <v>224</v>
      </c>
      <c r="AN137" s="231" t="s">
        <v>222</v>
      </c>
      <c r="AO137" s="231" t="s">
        <v>224</v>
      </c>
      <c r="AP137" s="231" t="s">
        <v>222</v>
      </c>
    </row>
    <row r="138" spans="1:42" x14ac:dyDescent="0.3">
      <c r="A138" s="231">
        <v>206233</v>
      </c>
      <c r="B138" s="231" t="s">
        <v>61</v>
      </c>
      <c r="C138" s="231" t="s">
        <v>222</v>
      </c>
      <c r="D138" s="231" t="s">
        <v>222</v>
      </c>
      <c r="E138" s="231" t="s">
        <v>222</v>
      </c>
      <c r="F138" s="231" t="s">
        <v>222</v>
      </c>
      <c r="G138" s="231" t="s">
        <v>222</v>
      </c>
      <c r="H138" s="231" t="s">
        <v>224</v>
      </c>
      <c r="I138" s="231" t="s">
        <v>222</v>
      </c>
      <c r="J138" s="231" t="s">
        <v>224</v>
      </c>
      <c r="K138" s="231" t="s">
        <v>224</v>
      </c>
      <c r="L138" s="231" t="s">
        <v>224</v>
      </c>
      <c r="M138" s="231" t="s">
        <v>224</v>
      </c>
      <c r="N138" s="231" t="s">
        <v>224</v>
      </c>
      <c r="O138" s="231" t="s">
        <v>224</v>
      </c>
      <c r="P138" s="231" t="s">
        <v>224</v>
      </c>
      <c r="Q138" s="231" t="s">
        <v>222</v>
      </c>
      <c r="R138" s="231" t="s">
        <v>222</v>
      </c>
      <c r="S138" s="231" t="s">
        <v>222</v>
      </c>
      <c r="T138" s="231" t="s">
        <v>224</v>
      </c>
      <c r="U138" s="231" t="s">
        <v>224</v>
      </c>
      <c r="V138" s="231" t="s">
        <v>224</v>
      </c>
      <c r="W138" s="231" t="s">
        <v>224</v>
      </c>
      <c r="X138" s="231" t="s">
        <v>222</v>
      </c>
      <c r="Y138" s="231" t="s">
        <v>224</v>
      </c>
      <c r="Z138" s="231" t="s">
        <v>222</v>
      </c>
      <c r="AA138" s="231" t="s">
        <v>224</v>
      </c>
      <c r="AB138" s="231" t="s">
        <v>224</v>
      </c>
      <c r="AC138" s="231" t="s">
        <v>224</v>
      </c>
      <c r="AD138" s="231" t="s">
        <v>224</v>
      </c>
      <c r="AE138" s="231" t="s">
        <v>222</v>
      </c>
      <c r="AF138" s="231" t="s">
        <v>222</v>
      </c>
      <c r="AG138" s="231" t="s">
        <v>222</v>
      </c>
      <c r="AH138" s="231" t="s">
        <v>222</v>
      </c>
      <c r="AI138" s="231" t="s">
        <v>222</v>
      </c>
      <c r="AJ138" s="231" t="s">
        <v>224</v>
      </c>
      <c r="AK138" s="231" t="s">
        <v>224</v>
      </c>
      <c r="AL138" s="231" t="s">
        <v>222</v>
      </c>
      <c r="AM138" s="231" t="s">
        <v>222</v>
      </c>
      <c r="AN138" s="231" t="s">
        <v>222</v>
      </c>
      <c r="AO138" s="231" t="s">
        <v>223</v>
      </c>
      <c r="AP138" s="231" t="s">
        <v>222</v>
      </c>
    </row>
    <row r="139" spans="1:42" x14ac:dyDescent="0.3">
      <c r="A139" s="231">
        <v>211124</v>
      </c>
      <c r="B139" s="231" t="s">
        <v>61</v>
      </c>
      <c r="C139" s="231" t="s">
        <v>222</v>
      </c>
      <c r="D139" s="231" t="s">
        <v>224</v>
      </c>
      <c r="E139" s="231" t="s">
        <v>224</v>
      </c>
      <c r="F139" s="231" t="s">
        <v>224</v>
      </c>
      <c r="G139" s="231" t="s">
        <v>222</v>
      </c>
      <c r="H139" s="231" t="s">
        <v>223</v>
      </c>
      <c r="I139" s="231" t="s">
        <v>224</v>
      </c>
      <c r="J139" s="231" t="s">
        <v>222</v>
      </c>
      <c r="K139" s="231" t="s">
        <v>224</v>
      </c>
      <c r="L139" s="231" t="s">
        <v>224</v>
      </c>
      <c r="M139" s="231" t="s">
        <v>224</v>
      </c>
      <c r="N139" s="231" t="s">
        <v>222</v>
      </c>
      <c r="O139" s="231" t="s">
        <v>224</v>
      </c>
      <c r="P139" s="231" t="s">
        <v>224</v>
      </c>
      <c r="Q139" s="231" t="s">
        <v>224</v>
      </c>
      <c r="R139" s="231" t="s">
        <v>224</v>
      </c>
      <c r="S139" s="231" t="s">
        <v>224</v>
      </c>
      <c r="T139" s="231" t="s">
        <v>222</v>
      </c>
      <c r="U139" s="231" t="s">
        <v>224</v>
      </c>
      <c r="V139" s="231" t="s">
        <v>224</v>
      </c>
      <c r="W139" s="231" t="s">
        <v>224</v>
      </c>
      <c r="X139" s="231" t="s">
        <v>224</v>
      </c>
      <c r="Y139" s="231" t="s">
        <v>222</v>
      </c>
      <c r="Z139" s="231" t="s">
        <v>224</v>
      </c>
      <c r="AA139" s="231" t="s">
        <v>222</v>
      </c>
      <c r="AB139" s="231" t="s">
        <v>224</v>
      </c>
      <c r="AC139" s="231" t="s">
        <v>224</v>
      </c>
      <c r="AD139" s="231" t="s">
        <v>224</v>
      </c>
      <c r="AE139" s="231" t="s">
        <v>224</v>
      </c>
      <c r="AF139" s="231" t="s">
        <v>222</v>
      </c>
      <c r="AG139" s="231" t="s">
        <v>224</v>
      </c>
      <c r="AH139" s="231" t="s">
        <v>223</v>
      </c>
      <c r="AI139" s="231" t="s">
        <v>223</v>
      </c>
      <c r="AJ139" s="231" t="s">
        <v>224</v>
      </c>
      <c r="AK139" s="231" t="s">
        <v>224</v>
      </c>
      <c r="AL139" s="231" t="s">
        <v>223</v>
      </c>
      <c r="AM139" s="231" t="s">
        <v>223</v>
      </c>
      <c r="AN139" s="231" t="s">
        <v>223</v>
      </c>
      <c r="AO139" s="231" t="s">
        <v>223</v>
      </c>
      <c r="AP139" s="231" t="s">
        <v>223</v>
      </c>
    </row>
    <row r="140" spans="1:42" x14ac:dyDescent="0.3">
      <c r="A140" s="231">
        <v>210531</v>
      </c>
      <c r="B140" s="231" t="s">
        <v>61</v>
      </c>
      <c r="C140" s="231" t="s">
        <v>224</v>
      </c>
      <c r="D140" s="231" t="s">
        <v>224</v>
      </c>
      <c r="E140" s="231" t="s">
        <v>222</v>
      </c>
      <c r="F140" s="231" t="s">
        <v>222</v>
      </c>
      <c r="G140" s="231" t="s">
        <v>222</v>
      </c>
      <c r="H140" s="231" t="s">
        <v>222</v>
      </c>
      <c r="I140" s="231" t="s">
        <v>224</v>
      </c>
      <c r="J140" s="231" t="s">
        <v>222</v>
      </c>
      <c r="K140" s="231" t="s">
        <v>224</v>
      </c>
      <c r="L140" s="231" t="s">
        <v>224</v>
      </c>
      <c r="M140" s="231" t="s">
        <v>224</v>
      </c>
      <c r="N140" s="231" t="s">
        <v>224</v>
      </c>
      <c r="O140" s="231" t="s">
        <v>224</v>
      </c>
      <c r="P140" s="231" t="s">
        <v>224</v>
      </c>
      <c r="Q140" s="231" t="s">
        <v>222</v>
      </c>
      <c r="R140" s="231" t="s">
        <v>224</v>
      </c>
      <c r="S140" s="231" t="s">
        <v>222</v>
      </c>
      <c r="T140" s="231" t="s">
        <v>224</v>
      </c>
      <c r="U140" s="231" t="s">
        <v>224</v>
      </c>
      <c r="V140" s="231" t="s">
        <v>224</v>
      </c>
      <c r="W140" s="231" t="s">
        <v>222</v>
      </c>
      <c r="X140" s="231" t="s">
        <v>224</v>
      </c>
      <c r="Y140" s="231" t="s">
        <v>224</v>
      </c>
      <c r="Z140" s="231" t="s">
        <v>224</v>
      </c>
      <c r="AA140" s="231" t="s">
        <v>222</v>
      </c>
      <c r="AB140" s="231" t="s">
        <v>222</v>
      </c>
      <c r="AC140" s="231" t="s">
        <v>224</v>
      </c>
      <c r="AD140" s="231" t="s">
        <v>222</v>
      </c>
      <c r="AE140" s="231" t="s">
        <v>222</v>
      </c>
      <c r="AF140" s="231" t="s">
        <v>224</v>
      </c>
      <c r="AG140" s="231" t="s">
        <v>224</v>
      </c>
      <c r="AH140" s="231" t="s">
        <v>222</v>
      </c>
      <c r="AI140" s="231" t="s">
        <v>222</v>
      </c>
      <c r="AJ140" s="231" t="s">
        <v>224</v>
      </c>
      <c r="AK140" s="231" t="s">
        <v>222</v>
      </c>
      <c r="AL140" s="231" t="s">
        <v>224</v>
      </c>
      <c r="AM140" s="231" t="s">
        <v>224</v>
      </c>
      <c r="AN140" s="231" t="s">
        <v>222</v>
      </c>
      <c r="AO140" s="231" t="s">
        <v>224</v>
      </c>
      <c r="AP140" s="231" t="s">
        <v>222</v>
      </c>
    </row>
    <row r="141" spans="1:42" x14ac:dyDescent="0.3">
      <c r="A141" s="231">
        <v>211571</v>
      </c>
      <c r="B141" s="231" t="s">
        <v>61</v>
      </c>
      <c r="C141" s="231" t="s">
        <v>224</v>
      </c>
      <c r="D141" s="231" t="s">
        <v>224</v>
      </c>
      <c r="E141" s="231" t="s">
        <v>224</v>
      </c>
      <c r="F141" s="231" t="s">
        <v>224</v>
      </c>
      <c r="G141" s="231" t="s">
        <v>222</v>
      </c>
      <c r="H141" s="231" t="s">
        <v>222</v>
      </c>
      <c r="I141" s="231" t="s">
        <v>224</v>
      </c>
      <c r="J141" s="231" t="s">
        <v>222</v>
      </c>
      <c r="K141" s="231" t="s">
        <v>224</v>
      </c>
      <c r="L141" s="231" t="s">
        <v>224</v>
      </c>
      <c r="M141" s="231" t="s">
        <v>224</v>
      </c>
      <c r="N141" s="231" t="s">
        <v>222</v>
      </c>
      <c r="O141" s="231" t="s">
        <v>224</v>
      </c>
      <c r="P141" s="231" t="s">
        <v>222</v>
      </c>
      <c r="Q141" s="231" t="s">
        <v>224</v>
      </c>
      <c r="R141" s="231" t="s">
        <v>222</v>
      </c>
      <c r="S141" s="231" t="s">
        <v>222</v>
      </c>
      <c r="T141" s="231" t="s">
        <v>224</v>
      </c>
      <c r="U141" s="231" t="s">
        <v>224</v>
      </c>
      <c r="V141" s="231" t="s">
        <v>222</v>
      </c>
      <c r="W141" s="231" t="s">
        <v>224</v>
      </c>
      <c r="X141" s="231" t="s">
        <v>222</v>
      </c>
      <c r="Y141" s="231" t="s">
        <v>222</v>
      </c>
      <c r="Z141" s="231" t="s">
        <v>222</v>
      </c>
      <c r="AA141" s="231" t="s">
        <v>222</v>
      </c>
      <c r="AB141" s="231" t="s">
        <v>224</v>
      </c>
      <c r="AC141" s="231" t="s">
        <v>222</v>
      </c>
      <c r="AD141" s="231" t="s">
        <v>224</v>
      </c>
      <c r="AE141" s="231" t="s">
        <v>222</v>
      </c>
      <c r="AF141" s="231" t="s">
        <v>222</v>
      </c>
      <c r="AG141" s="231" t="s">
        <v>222</v>
      </c>
      <c r="AH141" s="231" t="s">
        <v>222</v>
      </c>
      <c r="AI141" s="231" t="s">
        <v>224</v>
      </c>
      <c r="AJ141" s="231" t="s">
        <v>224</v>
      </c>
      <c r="AK141" s="231" t="s">
        <v>222</v>
      </c>
      <c r="AL141" s="231" t="s">
        <v>224</v>
      </c>
      <c r="AM141" s="231" t="s">
        <v>223</v>
      </c>
      <c r="AN141" s="231" t="s">
        <v>224</v>
      </c>
      <c r="AO141" s="231" t="s">
        <v>224</v>
      </c>
      <c r="AP141" s="231" t="s">
        <v>224</v>
      </c>
    </row>
    <row r="142" spans="1:42" x14ac:dyDescent="0.3">
      <c r="A142" s="231">
        <v>206537</v>
      </c>
      <c r="B142" s="231" t="s">
        <v>61</v>
      </c>
      <c r="C142" s="231" t="s">
        <v>222</v>
      </c>
      <c r="D142" s="231" t="s">
        <v>224</v>
      </c>
      <c r="E142" s="231" t="s">
        <v>222</v>
      </c>
      <c r="F142" s="231" t="s">
        <v>224</v>
      </c>
      <c r="G142" s="231" t="s">
        <v>224</v>
      </c>
      <c r="H142" s="231" t="s">
        <v>224</v>
      </c>
      <c r="I142" s="231" t="s">
        <v>222</v>
      </c>
      <c r="J142" s="231" t="s">
        <v>224</v>
      </c>
      <c r="K142" s="231" t="s">
        <v>222</v>
      </c>
      <c r="L142" s="231" t="s">
        <v>222</v>
      </c>
      <c r="M142" s="231" t="s">
        <v>224</v>
      </c>
      <c r="N142" s="231" t="s">
        <v>224</v>
      </c>
      <c r="O142" s="231" t="s">
        <v>224</v>
      </c>
      <c r="P142" s="231" t="s">
        <v>224</v>
      </c>
      <c r="Q142" s="231" t="s">
        <v>224</v>
      </c>
      <c r="R142" s="231" t="s">
        <v>224</v>
      </c>
      <c r="S142" s="231" t="s">
        <v>222</v>
      </c>
      <c r="T142" s="231" t="s">
        <v>224</v>
      </c>
      <c r="U142" s="231" t="s">
        <v>224</v>
      </c>
      <c r="V142" s="231" t="s">
        <v>224</v>
      </c>
      <c r="W142" s="231" t="s">
        <v>224</v>
      </c>
      <c r="X142" s="231" t="s">
        <v>222</v>
      </c>
      <c r="Y142" s="231" t="s">
        <v>224</v>
      </c>
      <c r="Z142" s="231" t="s">
        <v>224</v>
      </c>
      <c r="AA142" s="231" t="s">
        <v>224</v>
      </c>
      <c r="AB142" s="231" t="s">
        <v>224</v>
      </c>
      <c r="AC142" s="231" t="s">
        <v>222</v>
      </c>
      <c r="AD142" s="231" t="s">
        <v>224</v>
      </c>
      <c r="AE142" s="231" t="s">
        <v>222</v>
      </c>
      <c r="AF142" s="231" t="s">
        <v>222</v>
      </c>
      <c r="AG142" s="231" t="s">
        <v>223</v>
      </c>
      <c r="AH142" s="231" t="s">
        <v>224</v>
      </c>
      <c r="AI142" s="231" t="s">
        <v>223</v>
      </c>
      <c r="AJ142" s="231" t="s">
        <v>224</v>
      </c>
      <c r="AK142" s="231" t="s">
        <v>224</v>
      </c>
      <c r="AL142" s="231" t="s">
        <v>223</v>
      </c>
      <c r="AM142" s="231" t="s">
        <v>224</v>
      </c>
      <c r="AN142" s="231" t="s">
        <v>223</v>
      </c>
      <c r="AO142" s="231" t="s">
        <v>222</v>
      </c>
      <c r="AP142" s="231" t="s">
        <v>224</v>
      </c>
    </row>
    <row r="143" spans="1:42" x14ac:dyDescent="0.3">
      <c r="A143" s="231">
        <v>208806</v>
      </c>
      <c r="B143" s="231" t="s">
        <v>61</v>
      </c>
      <c r="C143" s="231" t="s">
        <v>222</v>
      </c>
      <c r="D143" s="231" t="s">
        <v>222</v>
      </c>
      <c r="E143" s="231" t="s">
        <v>222</v>
      </c>
      <c r="F143" s="231" t="s">
        <v>222</v>
      </c>
      <c r="G143" s="231" t="s">
        <v>222</v>
      </c>
      <c r="H143" s="231" t="s">
        <v>222</v>
      </c>
      <c r="I143" s="231" t="s">
        <v>222</v>
      </c>
      <c r="J143" s="231" t="s">
        <v>222</v>
      </c>
      <c r="K143" s="231" t="s">
        <v>222</v>
      </c>
      <c r="L143" s="231" t="s">
        <v>222</v>
      </c>
      <c r="M143" s="231" t="s">
        <v>222</v>
      </c>
      <c r="N143" s="231" t="s">
        <v>224</v>
      </c>
      <c r="O143" s="231" t="s">
        <v>224</v>
      </c>
      <c r="P143" s="231" t="s">
        <v>222</v>
      </c>
      <c r="Q143" s="231" t="s">
        <v>222</v>
      </c>
      <c r="R143" s="231" t="s">
        <v>224</v>
      </c>
      <c r="S143" s="231" t="s">
        <v>222</v>
      </c>
      <c r="T143" s="231" t="s">
        <v>224</v>
      </c>
      <c r="U143" s="231" t="s">
        <v>224</v>
      </c>
      <c r="V143" s="231" t="s">
        <v>224</v>
      </c>
      <c r="W143" s="231" t="s">
        <v>224</v>
      </c>
      <c r="X143" s="231" t="s">
        <v>222</v>
      </c>
      <c r="Y143" s="231" t="s">
        <v>222</v>
      </c>
      <c r="Z143" s="231" t="s">
        <v>224</v>
      </c>
      <c r="AA143" s="231" t="s">
        <v>224</v>
      </c>
      <c r="AB143" s="231" t="s">
        <v>224</v>
      </c>
      <c r="AC143" s="231" t="s">
        <v>222</v>
      </c>
      <c r="AD143" s="231" t="s">
        <v>222</v>
      </c>
      <c r="AE143" s="231" t="s">
        <v>222</v>
      </c>
      <c r="AF143" s="231" t="s">
        <v>224</v>
      </c>
      <c r="AG143" s="231" t="s">
        <v>222</v>
      </c>
      <c r="AH143" s="231" t="s">
        <v>222</v>
      </c>
      <c r="AI143" s="231" t="s">
        <v>224</v>
      </c>
      <c r="AJ143" s="231" t="s">
        <v>222</v>
      </c>
      <c r="AK143" s="231" t="s">
        <v>222</v>
      </c>
      <c r="AL143" s="231" t="s">
        <v>222</v>
      </c>
      <c r="AM143" s="231" t="s">
        <v>222</v>
      </c>
      <c r="AN143" s="231" t="s">
        <v>222</v>
      </c>
      <c r="AO143" s="231" t="s">
        <v>222</v>
      </c>
      <c r="AP143" s="231" t="s">
        <v>222</v>
      </c>
    </row>
    <row r="144" spans="1:42" x14ac:dyDescent="0.3">
      <c r="A144" s="231">
        <v>210086</v>
      </c>
      <c r="B144" s="231" t="s">
        <v>61</v>
      </c>
      <c r="C144" s="231" t="s">
        <v>224</v>
      </c>
      <c r="D144" s="231" t="s">
        <v>222</v>
      </c>
      <c r="E144" s="231" t="s">
        <v>222</v>
      </c>
      <c r="F144" s="231" t="s">
        <v>224</v>
      </c>
      <c r="G144" s="231" t="s">
        <v>222</v>
      </c>
      <c r="H144" s="231" t="s">
        <v>224</v>
      </c>
      <c r="I144" s="231" t="s">
        <v>224</v>
      </c>
      <c r="J144" s="231" t="s">
        <v>224</v>
      </c>
      <c r="K144" s="231" t="s">
        <v>224</v>
      </c>
      <c r="L144" s="231" t="s">
        <v>224</v>
      </c>
      <c r="M144" s="231" t="s">
        <v>224</v>
      </c>
      <c r="N144" s="231" t="s">
        <v>224</v>
      </c>
      <c r="O144" s="231" t="s">
        <v>224</v>
      </c>
      <c r="P144" s="231" t="s">
        <v>224</v>
      </c>
      <c r="Q144" s="231" t="s">
        <v>224</v>
      </c>
      <c r="R144" s="231" t="s">
        <v>224</v>
      </c>
      <c r="S144" s="231" t="s">
        <v>224</v>
      </c>
      <c r="T144" s="231" t="s">
        <v>224</v>
      </c>
      <c r="U144" s="231" t="s">
        <v>224</v>
      </c>
      <c r="V144" s="231" t="s">
        <v>224</v>
      </c>
      <c r="W144" s="231" t="s">
        <v>222</v>
      </c>
      <c r="X144" s="231" t="s">
        <v>224</v>
      </c>
      <c r="Y144" s="231" t="s">
        <v>222</v>
      </c>
      <c r="Z144" s="231" t="s">
        <v>224</v>
      </c>
      <c r="AA144" s="231" t="s">
        <v>222</v>
      </c>
      <c r="AB144" s="231" t="s">
        <v>222</v>
      </c>
      <c r="AC144" s="231" t="s">
        <v>224</v>
      </c>
      <c r="AD144" s="231" t="s">
        <v>224</v>
      </c>
      <c r="AE144" s="231" t="s">
        <v>224</v>
      </c>
      <c r="AF144" s="231" t="s">
        <v>224</v>
      </c>
      <c r="AG144" s="231" t="s">
        <v>223</v>
      </c>
      <c r="AH144" s="231" t="s">
        <v>223</v>
      </c>
      <c r="AI144" s="231" t="s">
        <v>223</v>
      </c>
      <c r="AJ144" s="231" t="s">
        <v>223</v>
      </c>
      <c r="AK144" s="231" t="s">
        <v>223</v>
      </c>
      <c r="AL144" s="231" t="s">
        <v>223</v>
      </c>
      <c r="AM144" s="231" t="s">
        <v>223</v>
      </c>
      <c r="AN144" s="231" t="s">
        <v>223</v>
      </c>
      <c r="AO144" s="231" t="s">
        <v>223</v>
      </c>
      <c r="AP144" s="231" t="s">
        <v>223</v>
      </c>
    </row>
    <row r="145" spans="1:42" x14ac:dyDescent="0.3">
      <c r="A145" s="231">
        <v>208880</v>
      </c>
      <c r="B145" s="231" t="s">
        <v>61</v>
      </c>
      <c r="C145" s="231" t="s">
        <v>222</v>
      </c>
      <c r="D145" s="231" t="s">
        <v>224</v>
      </c>
      <c r="E145" s="231" t="s">
        <v>224</v>
      </c>
      <c r="F145" s="231" t="s">
        <v>224</v>
      </c>
      <c r="G145" s="231" t="s">
        <v>222</v>
      </c>
      <c r="H145" s="231" t="s">
        <v>222</v>
      </c>
      <c r="I145" s="231" t="s">
        <v>224</v>
      </c>
      <c r="J145" s="231" t="s">
        <v>224</v>
      </c>
      <c r="K145" s="231" t="s">
        <v>224</v>
      </c>
      <c r="L145" s="231" t="s">
        <v>224</v>
      </c>
      <c r="M145" s="231" t="s">
        <v>222</v>
      </c>
      <c r="N145" s="231" t="s">
        <v>222</v>
      </c>
      <c r="O145" s="231" t="s">
        <v>222</v>
      </c>
      <c r="P145" s="231" t="s">
        <v>224</v>
      </c>
      <c r="Q145" s="231" t="s">
        <v>222</v>
      </c>
      <c r="R145" s="231" t="s">
        <v>222</v>
      </c>
      <c r="S145" s="231" t="s">
        <v>222</v>
      </c>
      <c r="T145" s="231" t="s">
        <v>224</v>
      </c>
      <c r="U145" s="231" t="s">
        <v>224</v>
      </c>
      <c r="V145" s="231" t="s">
        <v>222</v>
      </c>
      <c r="W145" s="231" t="s">
        <v>224</v>
      </c>
      <c r="X145" s="231" t="s">
        <v>224</v>
      </c>
      <c r="Y145" s="231" t="s">
        <v>224</v>
      </c>
      <c r="Z145" s="231" t="s">
        <v>222</v>
      </c>
      <c r="AA145" s="231" t="s">
        <v>224</v>
      </c>
      <c r="AB145" s="231" t="s">
        <v>224</v>
      </c>
      <c r="AC145" s="231" t="s">
        <v>224</v>
      </c>
      <c r="AD145" s="231" t="s">
        <v>224</v>
      </c>
      <c r="AE145" s="231" t="s">
        <v>222</v>
      </c>
      <c r="AF145" s="231" t="s">
        <v>222</v>
      </c>
      <c r="AG145" s="231" t="s">
        <v>222</v>
      </c>
      <c r="AH145" s="231" t="s">
        <v>222</v>
      </c>
      <c r="AI145" s="231" t="s">
        <v>222</v>
      </c>
      <c r="AJ145" s="231" t="s">
        <v>222</v>
      </c>
      <c r="AK145" s="231" t="s">
        <v>222</v>
      </c>
      <c r="AL145" s="231" t="s">
        <v>222</v>
      </c>
      <c r="AM145" s="231" t="s">
        <v>222</v>
      </c>
      <c r="AN145" s="231" t="s">
        <v>222</v>
      </c>
      <c r="AO145" s="231" t="s">
        <v>224</v>
      </c>
      <c r="AP145" s="231" t="s">
        <v>222</v>
      </c>
    </row>
    <row r="146" spans="1:42" x14ac:dyDescent="0.3">
      <c r="A146" s="231">
        <v>209961</v>
      </c>
      <c r="B146" s="231" t="s">
        <v>61</v>
      </c>
      <c r="C146" s="231" t="s">
        <v>222</v>
      </c>
      <c r="D146" s="231" t="s">
        <v>223</v>
      </c>
      <c r="E146" s="231" t="s">
        <v>222</v>
      </c>
      <c r="F146" s="231" t="s">
        <v>222</v>
      </c>
      <c r="G146" s="231" t="s">
        <v>222</v>
      </c>
      <c r="H146" s="231" t="s">
        <v>222</v>
      </c>
      <c r="I146" s="231" t="s">
        <v>224</v>
      </c>
      <c r="J146" s="231" t="s">
        <v>224</v>
      </c>
      <c r="K146" s="231" t="s">
        <v>224</v>
      </c>
      <c r="L146" s="231" t="s">
        <v>224</v>
      </c>
      <c r="M146" s="231" t="s">
        <v>224</v>
      </c>
      <c r="N146" s="231" t="s">
        <v>224</v>
      </c>
      <c r="O146" s="231" t="s">
        <v>224</v>
      </c>
      <c r="P146" s="231" t="s">
        <v>224</v>
      </c>
      <c r="Q146" s="231" t="s">
        <v>222</v>
      </c>
      <c r="R146" s="231" t="s">
        <v>222</v>
      </c>
      <c r="S146" s="231" t="s">
        <v>224</v>
      </c>
      <c r="T146" s="231" t="s">
        <v>222</v>
      </c>
      <c r="U146" s="231" t="s">
        <v>224</v>
      </c>
      <c r="V146" s="231" t="s">
        <v>222</v>
      </c>
      <c r="W146" s="231" t="s">
        <v>222</v>
      </c>
      <c r="X146" s="231" t="s">
        <v>222</v>
      </c>
      <c r="Y146" s="231" t="s">
        <v>224</v>
      </c>
      <c r="Z146" s="231" t="s">
        <v>224</v>
      </c>
      <c r="AA146" s="231" t="s">
        <v>222</v>
      </c>
      <c r="AB146" s="231" t="s">
        <v>224</v>
      </c>
      <c r="AC146" s="231" t="s">
        <v>222</v>
      </c>
      <c r="AD146" s="231" t="s">
        <v>224</v>
      </c>
      <c r="AE146" s="231" t="s">
        <v>222</v>
      </c>
      <c r="AF146" s="231" t="s">
        <v>222</v>
      </c>
      <c r="AG146" s="231" t="s">
        <v>224</v>
      </c>
      <c r="AH146" s="231" t="s">
        <v>224</v>
      </c>
      <c r="AI146" s="231" t="s">
        <v>224</v>
      </c>
      <c r="AJ146" s="231" t="s">
        <v>222</v>
      </c>
      <c r="AK146" s="231" t="s">
        <v>222</v>
      </c>
      <c r="AL146" s="231" t="s">
        <v>224</v>
      </c>
      <c r="AM146" s="231" t="s">
        <v>224</v>
      </c>
      <c r="AN146" s="231" t="s">
        <v>224</v>
      </c>
      <c r="AO146" s="231" t="s">
        <v>224</v>
      </c>
      <c r="AP146" s="231" t="s">
        <v>224</v>
      </c>
    </row>
    <row r="147" spans="1:42" x14ac:dyDescent="0.3">
      <c r="A147" s="231">
        <v>208960</v>
      </c>
      <c r="B147" s="231" t="s">
        <v>61</v>
      </c>
      <c r="C147" s="231" t="s">
        <v>222</v>
      </c>
      <c r="D147" s="231" t="s">
        <v>224</v>
      </c>
      <c r="E147" s="231" t="s">
        <v>222</v>
      </c>
      <c r="F147" s="231" t="s">
        <v>223</v>
      </c>
      <c r="G147" s="231" t="s">
        <v>224</v>
      </c>
      <c r="H147" s="231" t="s">
        <v>224</v>
      </c>
      <c r="I147" s="231" t="s">
        <v>222</v>
      </c>
      <c r="J147" s="231" t="s">
        <v>222</v>
      </c>
      <c r="K147" s="231" t="s">
        <v>222</v>
      </c>
      <c r="L147" s="231" t="s">
        <v>224</v>
      </c>
      <c r="M147" s="231" t="s">
        <v>224</v>
      </c>
      <c r="N147" s="231" t="s">
        <v>222</v>
      </c>
      <c r="O147" s="231" t="s">
        <v>224</v>
      </c>
      <c r="P147" s="231" t="s">
        <v>224</v>
      </c>
      <c r="Q147" s="231" t="s">
        <v>222</v>
      </c>
      <c r="R147" s="231" t="s">
        <v>222</v>
      </c>
      <c r="S147" s="231" t="s">
        <v>222</v>
      </c>
      <c r="T147" s="231" t="s">
        <v>224</v>
      </c>
      <c r="U147" s="231" t="s">
        <v>222</v>
      </c>
      <c r="V147" s="231" t="s">
        <v>222</v>
      </c>
      <c r="W147" s="231" t="s">
        <v>222</v>
      </c>
      <c r="X147" s="231" t="s">
        <v>222</v>
      </c>
      <c r="Y147" s="231" t="s">
        <v>222</v>
      </c>
      <c r="Z147" s="231" t="s">
        <v>223</v>
      </c>
      <c r="AA147" s="231" t="s">
        <v>224</v>
      </c>
      <c r="AB147" s="231" t="s">
        <v>222</v>
      </c>
      <c r="AC147" s="231" t="s">
        <v>224</v>
      </c>
      <c r="AD147" s="231" t="s">
        <v>222</v>
      </c>
      <c r="AE147" s="231" t="s">
        <v>222</v>
      </c>
      <c r="AF147" s="231" t="s">
        <v>222</v>
      </c>
      <c r="AG147" s="231" t="s">
        <v>223</v>
      </c>
      <c r="AH147" s="231" t="s">
        <v>223</v>
      </c>
      <c r="AI147" s="231" t="s">
        <v>223</v>
      </c>
      <c r="AJ147" s="231" t="s">
        <v>223</v>
      </c>
      <c r="AK147" s="231" t="s">
        <v>223</v>
      </c>
      <c r="AL147" s="231" t="s">
        <v>223</v>
      </c>
      <c r="AM147" s="231" t="s">
        <v>223</v>
      </c>
      <c r="AN147" s="231" t="s">
        <v>223</v>
      </c>
      <c r="AO147" s="231" t="s">
        <v>223</v>
      </c>
      <c r="AP147" s="231" t="s">
        <v>223</v>
      </c>
    </row>
    <row r="148" spans="1:42" x14ac:dyDescent="0.3">
      <c r="A148" s="231">
        <v>211177</v>
      </c>
      <c r="B148" s="231" t="s">
        <v>61</v>
      </c>
      <c r="C148" s="231" t="s">
        <v>222</v>
      </c>
      <c r="D148" s="231" t="s">
        <v>222</v>
      </c>
      <c r="E148" s="231" t="s">
        <v>222</v>
      </c>
      <c r="F148" s="231" t="s">
        <v>222</v>
      </c>
      <c r="G148" s="231" t="s">
        <v>222</v>
      </c>
      <c r="H148" s="231" t="s">
        <v>222</v>
      </c>
      <c r="I148" s="231" t="s">
        <v>222</v>
      </c>
      <c r="J148" s="231" t="s">
        <v>224</v>
      </c>
      <c r="K148" s="231" t="s">
        <v>224</v>
      </c>
      <c r="L148" s="231" t="s">
        <v>222</v>
      </c>
      <c r="M148" s="231" t="s">
        <v>222</v>
      </c>
      <c r="N148" s="231" t="s">
        <v>222</v>
      </c>
      <c r="O148" s="231" t="s">
        <v>222</v>
      </c>
      <c r="P148" s="231" t="s">
        <v>222</v>
      </c>
      <c r="Q148" s="231" t="s">
        <v>222</v>
      </c>
      <c r="R148" s="231" t="s">
        <v>222</v>
      </c>
      <c r="S148" s="231" t="s">
        <v>222</v>
      </c>
      <c r="T148" s="231" t="s">
        <v>224</v>
      </c>
      <c r="U148" s="231" t="s">
        <v>224</v>
      </c>
      <c r="V148" s="231" t="s">
        <v>222</v>
      </c>
      <c r="W148" s="231" t="s">
        <v>222</v>
      </c>
      <c r="X148" s="231" t="s">
        <v>224</v>
      </c>
      <c r="Y148" s="231" t="s">
        <v>222</v>
      </c>
      <c r="Z148" s="231" t="s">
        <v>224</v>
      </c>
      <c r="AA148" s="231" t="s">
        <v>222</v>
      </c>
      <c r="AB148" s="231" t="s">
        <v>224</v>
      </c>
      <c r="AC148" s="231" t="s">
        <v>224</v>
      </c>
      <c r="AD148" s="231" t="s">
        <v>222</v>
      </c>
      <c r="AE148" s="231" t="s">
        <v>222</v>
      </c>
      <c r="AF148" s="231" t="s">
        <v>224</v>
      </c>
      <c r="AG148" s="231" t="s">
        <v>224</v>
      </c>
      <c r="AH148" s="231" t="s">
        <v>224</v>
      </c>
      <c r="AI148" s="231" t="s">
        <v>224</v>
      </c>
      <c r="AJ148" s="231" t="s">
        <v>224</v>
      </c>
      <c r="AK148" s="231" t="s">
        <v>224</v>
      </c>
      <c r="AL148" s="231" t="s">
        <v>223</v>
      </c>
      <c r="AM148" s="231" t="s">
        <v>223</v>
      </c>
      <c r="AN148" s="231" t="s">
        <v>223</v>
      </c>
      <c r="AO148" s="231" t="s">
        <v>223</v>
      </c>
      <c r="AP148" s="231" t="s">
        <v>223</v>
      </c>
    </row>
    <row r="149" spans="1:42" x14ac:dyDescent="0.3">
      <c r="A149" s="231">
        <v>211966</v>
      </c>
      <c r="B149" s="231" t="s">
        <v>61</v>
      </c>
      <c r="C149" s="231" t="s">
        <v>222</v>
      </c>
      <c r="D149" s="231" t="s">
        <v>224</v>
      </c>
      <c r="E149" s="231" t="s">
        <v>224</v>
      </c>
      <c r="F149" s="231" t="s">
        <v>222</v>
      </c>
      <c r="G149" s="231" t="s">
        <v>224</v>
      </c>
      <c r="H149" s="231" t="s">
        <v>222</v>
      </c>
      <c r="I149" s="231" t="s">
        <v>224</v>
      </c>
      <c r="J149" s="231" t="s">
        <v>222</v>
      </c>
      <c r="K149" s="231" t="s">
        <v>224</v>
      </c>
      <c r="L149" s="231" t="s">
        <v>224</v>
      </c>
      <c r="M149" s="231" t="s">
        <v>222</v>
      </c>
      <c r="N149" s="231" t="s">
        <v>222</v>
      </c>
      <c r="O149" s="231" t="s">
        <v>224</v>
      </c>
      <c r="P149" s="231" t="s">
        <v>224</v>
      </c>
      <c r="Q149" s="231" t="s">
        <v>222</v>
      </c>
      <c r="R149" s="231" t="s">
        <v>222</v>
      </c>
      <c r="S149" s="231" t="s">
        <v>222</v>
      </c>
      <c r="T149" s="231" t="s">
        <v>222</v>
      </c>
      <c r="U149" s="231" t="s">
        <v>224</v>
      </c>
      <c r="V149" s="231" t="s">
        <v>224</v>
      </c>
      <c r="W149" s="231" t="s">
        <v>222</v>
      </c>
      <c r="X149" s="231" t="s">
        <v>224</v>
      </c>
      <c r="Y149" s="231" t="s">
        <v>224</v>
      </c>
      <c r="Z149" s="231" t="s">
        <v>223</v>
      </c>
      <c r="AA149" s="231" t="s">
        <v>222</v>
      </c>
      <c r="AB149" s="231" t="s">
        <v>222</v>
      </c>
      <c r="AC149" s="231" t="s">
        <v>224</v>
      </c>
      <c r="AD149" s="231" t="s">
        <v>224</v>
      </c>
      <c r="AE149" s="231" t="s">
        <v>222</v>
      </c>
      <c r="AF149" s="231" t="s">
        <v>224</v>
      </c>
      <c r="AG149" s="231" t="s">
        <v>223</v>
      </c>
      <c r="AH149" s="231" t="s">
        <v>223</v>
      </c>
      <c r="AI149" s="231" t="s">
        <v>223</v>
      </c>
      <c r="AJ149" s="231" t="s">
        <v>223</v>
      </c>
      <c r="AK149" s="231" t="s">
        <v>223</v>
      </c>
      <c r="AL149" s="231" t="s">
        <v>223</v>
      </c>
      <c r="AM149" s="231" t="s">
        <v>223</v>
      </c>
      <c r="AN149" s="231" t="s">
        <v>223</v>
      </c>
      <c r="AO149" s="231" t="s">
        <v>223</v>
      </c>
      <c r="AP149" s="231" t="s">
        <v>223</v>
      </c>
    </row>
    <row r="150" spans="1:42" x14ac:dyDescent="0.3">
      <c r="A150" s="231">
        <v>214888</v>
      </c>
      <c r="B150" s="231" t="s">
        <v>61</v>
      </c>
      <c r="C150" s="231" t="s">
        <v>224</v>
      </c>
      <c r="D150" s="231" t="s">
        <v>224</v>
      </c>
      <c r="E150" s="231" t="s">
        <v>224</v>
      </c>
      <c r="F150" s="231" t="s">
        <v>224</v>
      </c>
      <c r="G150" s="231" t="s">
        <v>224</v>
      </c>
      <c r="H150" s="231" t="s">
        <v>224</v>
      </c>
      <c r="I150" s="231" t="s">
        <v>224</v>
      </c>
      <c r="J150" s="231" t="s">
        <v>224</v>
      </c>
      <c r="K150" s="231" t="s">
        <v>224</v>
      </c>
      <c r="L150" s="231" t="s">
        <v>224</v>
      </c>
      <c r="M150" s="231" t="s">
        <v>224</v>
      </c>
      <c r="N150" s="231" t="s">
        <v>224</v>
      </c>
      <c r="O150" s="231" t="s">
        <v>224</v>
      </c>
      <c r="P150" s="231" t="s">
        <v>224</v>
      </c>
      <c r="Q150" s="231" t="s">
        <v>223</v>
      </c>
      <c r="R150" s="231" t="s">
        <v>224</v>
      </c>
      <c r="S150" s="231" t="s">
        <v>224</v>
      </c>
      <c r="T150" s="231" t="s">
        <v>222</v>
      </c>
      <c r="U150" s="231" t="s">
        <v>222</v>
      </c>
      <c r="V150" s="231" t="s">
        <v>224</v>
      </c>
      <c r="W150" s="231" t="s">
        <v>224</v>
      </c>
      <c r="X150" s="231" t="s">
        <v>224</v>
      </c>
      <c r="Y150" s="231" t="s">
        <v>224</v>
      </c>
      <c r="Z150" s="231" t="s">
        <v>222</v>
      </c>
      <c r="AA150" s="231" t="s">
        <v>224</v>
      </c>
      <c r="AB150" s="231" t="s">
        <v>224</v>
      </c>
      <c r="AC150" s="231" t="s">
        <v>224</v>
      </c>
      <c r="AD150" s="231" t="s">
        <v>224</v>
      </c>
      <c r="AE150" s="231" t="s">
        <v>224</v>
      </c>
      <c r="AF150" s="231" t="s">
        <v>224</v>
      </c>
      <c r="AG150" s="231" t="s">
        <v>223</v>
      </c>
      <c r="AH150" s="231" t="s">
        <v>223</v>
      </c>
      <c r="AI150" s="231" t="s">
        <v>223</v>
      </c>
      <c r="AJ150" s="231" t="s">
        <v>223</v>
      </c>
      <c r="AK150" s="231" t="s">
        <v>223</v>
      </c>
      <c r="AL150" s="231" t="s">
        <v>223</v>
      </c>
      <c r="AM150" s="231" t="s">
        <v>223</v>
      </c>
      <c r="AN150" s="231" t="s">
        <v>223</v>
      </c>
      <c r="AO150" s="231" t="s">
        <v>223</v>
      </c>
      <c r="AP150" s="231" t="s">
        <v>223</v>
      </c>
    </row>
    <row r="151" spans="1:42" x14ac:dyDescent="0.3">
      <c r="A151" s="231">
        <v>211319</v>
      </c>
      <c r="B151" s="231" t="s">
        <v>61</v>
      </c>
      <c r="C151" s="231" t="s">
        <v>222</v>
      </c>
      <c r="D151" s="231" t="s">
        <v>222</v>
      </c>
      <c r="E151" s="231" t="s">
        <v>224</v>
      </c>
      <c r="F151" s="231" t="s">
        <v>222</v>
      </c>
      <c r="G151" s="231" t="s">
        <v>222</v>
      </c>
      <c r="H151" s="231" t="s">
        <v>224</v>
      </c>
      <c r="I151" s="231" t="s">
        <v>222</v>
      </c>
      <c r="J151" s="231" t="s">
        <v>222</v>
      </c>
      <c r="K151" s="231" t="s">
        <v>224</v>
      </c>
      <c r="L151" s="231" t="s">
        <v>222</v>
      </c>
      <c r="M151" s="231" t="s">
        <v>222</v>
      </c>
      <c r="N151" s="231" t="s">
        <v>224</v>
      </c>
      <c r="O151" s="231" t="s">
        <v>224</v>
      </c>
      <c r="P151" s="231" t="s">
        <v>224</v>
      </c>
      <c r="Q151" s="231" t="s">
        <v>224</v>
      </c>
      <c r="R151" s="231" t="s">
        <v>224</v>
      </c>
      <c r="S151" s="231" t="s">
        <v>222</v>
      </c>
      <c r="T151" s="231" t="s">
        <v>222</v>
      </c>
      <c r="U151" s="231" t="s">
        <v>224</v>
      </c>
      <c r="V151" s="231" t="s">
        <v>222</v>
      </c>
      <c r="W151" s="231" t="s">
        <v>224</v>
      </c>
      <c r="X151" s="231" t="s">
        <v>224</v>
      </c>
      <c r="Y151" s="231" t="s">
        <v>222</v>
      </c>
      <c r="Z151" s="231" t="s">
        <v>222</v>
      </c>
      <c r="AA151" s="231" t="s">
        <v>222</v>
      </c>
      <c r="AB151" s="231" t="s">
        <v>222</v>
      </c>
      <c r="AC151" s="231" t="s">
        <v>224</v>
      </c>
      <c r="AD151" s="231" t="s">
        <v>222</v>
      </c>
      <c r="AE151" s="231" t="s">
        <v>223</v>
      </c>
      <c r="AF151" s="231" t="s">
        <v>222</v>
      </c>
      <c r="AG151" s="231" t="s">
        <v>223</v>
      </c>
      <c r="AH151" s="231" t="s">
        <v>223</v>
      </c>
      <c r="AI151" s="231" t="s">
        <v>223</v>
      </c>
      <c r="AJ151" s="231" t="s">
        <v>223</v>
      </c>
      <c r="AK151" s="231" t="s">
        <v>223</v>
      </c>
      <c r="AL151" s="231" t="s">
        <v>223</v>
      </c>
      <c r="AM151" s="231" t="s">
        <v>223</v>
      </c>
      <c r="AN151" s="231" t="s">
        <v>223</v>
      </c>
      <c r="AO151" s="231" t="s">
        <v>223</v>
      </c>
      <c r="AP151" s="231" t="s">
        <v>223</v>
      </c>
    </row>
    <row r="152" spans="1:42" x14ac:dyDescent="0.3">
      <c r="A152" s="231">
        <v>210394</v>
      </c>
      <c r="B152" s="231" t="s">
        <v>61</v>
      </c>
      <c r="C152" s="231" t="s">
        <v>224</v>
      </c>
      <c r="D152" s="231" t="s">
        <v>224</v>
      </c>
      <c r="E152" s="231" t="s">
        <v>222</v>
      </c>
      <c r="F152" s="231" t="s">
        <v>222</v>
      </c>
      <c r="G152" s="231" t="s">
        <v>222</v>
      </c>
      <c r="H152" s="231" t="s">
        <v>222</v>
      </c>
      <c r="I152" s="231" t="s">
        <v>222</v>
      </c>
      <c r="J152" s="231" t="s">
        <v>222</v>
      </c>
      <c r="K152" s="231" t="s">
        <v>222</v>
      </c>
      <c r="L152" s="231" t="s">
        <v>224</v>
      </c>
      <c r="M152" s="231" t="s">
        <v>222</v>
      </c>
      <c r="N152" s="231" t="s">
        <v>222</v>
      </c>
      <c r="O152" s="231" t="s">
        <v>222</v>
      </c>
      <c r="P152" s="231" t="s">
        <v>224</v>
      </c>
      <c r="Q152" s="231" t="s">
        <v>222</v>
      </c>
      <c r="R152" s="231" t="s">
        <v>224</v>
      </c>
      <c r="S152" s="231" t="s">
        <v>222</v>
      </c>
      <c r="T152" s="231" t="s">
        <v>222</v>
      </c>
      <c r="U152" s="231" t="s">
        <v>224</v>
      </c>
      <c r="V152" s="231" t="s">
        <v>222</v>
      </c>
      <c r="W152" s="231" t="s">
        <v>224</v>
      </c>
      <c r="X152" s="231" t="s">
        <v>224</v>
      </c>
      <c r="Y152" s="231" t="s">
        <v>222</v>
      </c>
      <c r="Z152" s="231" t="s">
        <v>224</v>
      </c>
      <c r="AA152" s="231" t="s">
        <v>224</v>
      </c>
      <c r="AB152" s="231" t="s">
        <v>224</v>
      </c>
      <c r="AC152" s="231" t="s">
        <v>224</v>
      </c>
      <c r="AD152" s="231" t="s">
        <v>222</v>
      </c>
      <c r="AE152" s="231" t="s">
        <v>222</v>
      </c>
      <c r="AF152" s="231" t="s">
        <v>224</v>
      </c>
      <c r="AG152" s="231" t="s">
        <v>223</v>
      </c>
      <c r="AH152" s="231" t="s">
        <v>223</v>
      </c>
      <c r="AI152" s="231" t="s">
        <v>223</v>
      </c>
      <c r="AJ152" s="231" t="s">
        <v>223</v>
      </c>
      <c r="AK152" s="231" t="s">
        <v>223</v>
      </c>
      <c r="AL152" s="231" t="s">
        <v>223</v>
      </c>
      <c r="AM152" s="231" t="s">
        <v>223</v>
      </c>
      <c r="AN152" s="231" t="s">
        <v>223</v>
      </c>
      <c r="AO152" s="231" t="s">
        <v>223</v>
      </c>
      <c r="AP152" s="231" t="s">
        <v>223</v>
      </c>
    </row>
    <row r="153" spans="1:42" x14ac:dyDescent="0.3">
      <c r="A153" s="231">
        <v>214013</v>
      </c>
      <c r="B153" s="231" t="s">
        <v>61</v>
      </c>
      <c r="C153" s="231" t="s">
        <v>222</v>
      </c>
      <c r="D153" s="231" t="s">
        <v>222</v>
      </c>
      <c r="E153" s="231" t="s">
        <v>222</v>
      </c>
      <c r="F153" s="231" t="s">
        <v>222</v>
      </c>
      <c r="G153" s="231" t="s">
        <v>222</v>
      </c>
      <c r="H153" s="231" t="s">
        <v>224</v>
      </c>
      <c r="I153" s="231" t="s">
        <v>224</v>
      </c>
      <c r="J153" s="231" t="s">
        <v>222</v>
      </c>
      <c r="K153" s="231" t="s">
        <v>224</v>
      </c>
      <c r="L153" s="231" t="s">
        <v>224</v>
      </c>
      <c r="M153" s="231" t="s">
        <v>224</v>
      </c>
      <c r="N153" s="231" t="s">
        <v>222</v>
      </c>
      <c r="O153" s="231" t="s">
        <v>222</v>
      </c>
      <c r="P153" s="231" t="s">
        <v>222</v>
      </c>
      <c r="Q153" s="231" t="s">
        <v>224</v>
      </c>
      <c r="R153" s="231" t="s">
        <v>222</v>
      </c>
      <c r="S153" s="231" t="s">
        <v>224</v>
      </c>
      <c r="T153" s="231" t="s">
        <v>224</v>
      </c>
      <c r="U153" s="231" t="s">
        <v>224</v>
      </c>
      <c r="V153" s="231" t="s">
        <v>224</v>
      </c>
      <c r="W153" s="231" t="s">
        <v>224</v>
      </c>
      <c r="X153" s="231" t="s">
        <v>224</v>
      </c>
      <c r="Y153" s="231" t="s">
        <v>222</v>
      </c>
      <c r="Z153" s="231" t="s">
        <v>224</v>
      </c>
      <c r="AA153" s="231" t="s">
        <v>222</v>
      </c>
      <c r="AB153" s="231" t="s">
        <v>224</v>
      </c>
      <c r="AC153" s="231" t="s">
        <v>224</v>
      </c>
      <c r="AD153" s="231" t="s">
        <v>224</v>
      </c>
      <c r="AE153" s="231" t="s">
        <v>222</v>
      </c>
      <c r="AF153" s="231" t="s">
        <v>224</v>
      </c>
      <c r="AG153" s="231" t="s">
        <v>223</v>
      </c>
      <c r="AH153" s="231" t="s">
        <v>223</v>
      </c>
      <c r="AI153" s="231" t="s">
        <v>223</v>
      </c>
      <c r="AJ153" s="231" t="s">
        <v>223</v>
      </c>
      <c r="AK153" s="231" t="s">
        <v>223</v>
      </c>
      <c r="AL153" s="231" t="s">
        <v>223</v>
      </c>
      <c r="AM153" s="231" t="s">
        <v>223</v>
      </c>
      <c r="AN153" s="231" t="s">
        <v>223</v>
      </c>
      <c r="AO153" s="231" t="s">
        <v>223</v>
      </c>
      <c r="AP153" s="231" t="s">
        <v>223</v>
      </c>
    </row>
    <row r="154" spans="1:42" x14ac:dyDescent="0.3">
      <c r="A154" s="231">
        <v>204504</v>
      </c>
      <c r="B154" s="231" t="s">
        <v>61</v>
      </c>
      <c r="C154" s="231" t="s">
        <v>222</v>
      </c>
      <c r="D154" s="231" t="s">
        <v>222</v>
      </c>
      <c r="E154" s="231" t="s">
        <v>222</v>
      </c>
      <c r="F154" s="231" t="s">
        <v>222</v>
      </c>
      <c r="G154" s="231" t="s">
        <v>222</v>
      </c>
      <c r="H154" s="231" t="s">
        <v>223</v>
      </c>
      <c r="I154" s="231" t="s">
        <v>2618</v>
      </c>
      <c r="J154" s="231" t="s">
        <v>2618</v>
      </c>
      <c r="K154" s="231" t="s">
        <v>2618</v>
      </c>
      <c r="L154" s="231" t="s">
        <v>2618</v>
      </c>
      <c r="M154" s="231" t="s">
        <v>223</v>
      </c>
      <c r="N154" s="231" t="s">
        <v>223</v>
      </c>
      <c r="O154" s="231" t="s">
        <v>223</v>
      </c>
      <c r="P154" s="231" t="s">
        <v>222</v>
      </c>
      <c r="Q154" s="231" t="s">
        <v>222</v>
      </c>
      <c r="R154" s="231" t="s">
        <v>223</v>
      </c>
      <c r="S154" s="231" t="s">
        <v>223</v>
      </c>
      <c r="T154" s="231" t="s">
        <v>223</v>
      </c>
      <c r="U154" s="231" t="s">
        <v>223</v>
      </c>
      <c r="V154" s="231" t="s">
        <v>222</v>
      </c>
      <c r="W154" s="231" t="s">
        <v>2618</v>
      </c>
      <c r="X154" s="231" t="s">
        <v>223</v>
      </c>
      <c r="Y154" s="231" t="s">
        <v>2618</v>
      </c>
      <c r="Z154" s="231" t="s">
        <v>223</v>
      </c>
      <c r="AA154" s="231" t="s">
        <v>223</v>
      </c>
      <c r="AB154" s="231" t="s">
        <v>223</v>
      </c>
      <c r="AC154" s="231" t="s">
        <v>222</v>
      </c>
      <c r="AD154" s="231" t="s">
        <v>223</v>
      </c>
      <c r="AE154" s="231" t="s">
        <v>223</v>
      </c>
      <c r="AF154" s="231" t="s">
        <v>223</v>
      </c>
      <c r="AG154" s="231" t="s">
        <v>222</v>
      </c>
      <c r="AH154" s="231" t="s">
        <v>223</v>
      </c>
      <c r="AI154" s="231" t="s">
        <v>223</v>
      </c>
      <c r="AJ154" s="231" t="s">
        <v>222</v>
      </c>
      <c r="AK154" s="231" t="s">
        <v>223</v>
      </c>
      <c r="AL154" s="231" t="s">
        <v>222</v>
      </c>
      <c r="AM154" s="231" t="s">
        <v>223</v>
      </c>
      <c r="AN154" s="231" t="s">
        <v>223</v>
      </c>
      <c r="AO154" s="231" t="s">
        <v>222</v>
      </c>
      <c r="AP154" s="231" t="s">
        <v>222</v>
      </c>
    </row>
    <row r="155" spans="1:42" x14ac:dyDescent="0.3">
      <c r="A155" s="231">
        <v>210644</v>
      </c>
      <c r="B155" s="231" t="s">
        <v>61</v>
      </c>
      <c r="C155" s="231" t="s">
        <v>222</v>
      </c>
      <c r="D155" s="231" t="s">
        <v>222</v>
      </c>
      <c r="E155" s="231" t="s">
        <v>224</v>
      </c>
      <c r="F155" s="231" t="s">
        <v>222</v>
      </c>
      <c r="G155" s="231" t="s">
        <v>222</v>
      </c>
      <c r="H155" s="231" t="s">
        <v>224</v>
      </c>
      <c r="I155" s="231" t="s">
        <v>224</v>
      </c>
      <c r="J155" s="231" t="s">
        <v>222</v>
      </c>
      <c r="K155" s="231" t="s">
        <v>222</v>
      </c>
      <c r="L155" s="231" t="s">
        <v>222</v>
      </c>
      <c r="M155" s="231" t="s">
        <v>224</v>
      </c>
      <c r="N155" s="231" t="s">
        <v>224</v>
      </c>
      <c r="O155" s="231" t="s">
        <v>222</v>
      </c>
      <c r="P155" s="231" t="s">
        <v>222</v>
      </c>
      <c r="Q155" s="231" t="s">
        <v>224</v>
      </c>
      <c r="R155" s="231" t="s">
        <v>222</v>
      </c>
      <c r="S155" s="231" t="s">
        <v>224</v>
      </c>
      <c r="T155" s="231" t="s">
        <v>222</v>
      </c>
      <c r="U155" s="231" t="s">
        <v>222</v>
      </c>
      <c r="V155" s="231" t="s">
        <v>222</v>
      </c>
      <c r="W155" s="231" t="s">
        <v>222</v>
      </c>
      <c r="X155" s="231" t="s">
        <v>222</v>
      </c>
      <c r="Y155" s="231" t="s">
        <v>224</v>
      </c>
      <c r="Z155" s="231" t="s">
        <v>224</v>
      </c>
      <c r="AA155" s="231" t="s">
        <v>224</v>
      </c>
      <c r="AB155" s="231" t="s">
        <v>222</v>
      </c>
      <c r="AC155" s="231" t="s">
        <v>222</v>
      </c>
      <c r="AD155" s="231" t="s">
        <v>222</v>
      </c>
      <c r="AE155" s="231" t="s">
        <v>224</v>
      </c>
      <c r="AF155" s="231" t="s">
        <v>224</v>
      </c>
      <c r="AG155" s="231" t="s">
        <v>223</v>
      </c>
      <c r="AH155" s="231" t="s">
        <v>222</v>
      </c>
      <c r="AI155" s="231" t="s">
        <v>223</v>
      </c>
      <c r="AJ155" s="231" t="s">
        <v>223</v>
      </c>
      <c r="AK155" s="231" t="s">
        <v>222</v>
      </c>
      <c r="AL155" s="231" t="s">
        <v>224</v>
      </c>
      <c r="AM155" s="231" t="s">
        <v>223</v>
      </c>
      <c r="AN155" s="231" t="s">
        <v>223</v>
      </c>
      <c r="AO155" s="231" t="s">
        <v>222</v>
      </c>
      <c r="AP155" s="231" t="s">
        <v>222</v>
      </c>
    </row>
    <row r="156" spans="1:42" x14ac:dyDescent="0.3">
      <c r="A156" s="231">
        <v>200915</v>
      </c>
      <c r="B156" s="231" t="s">
        <v>61</v>
      </c>
      <c r="C156" s="231" t="s">
        <v>222</v>
      </c>
      <c r="D156" s="231" t="s">
        <v>224</v>
      </c>
      <c r="E156" s="231" t="s">
        <v>224</v>
      </c>
      <c r="F156" s="231" t="s">
        <v>224</v>
      </c>
      <c r="G156" s="231" t="s">
        <v>224</v>
      </c>
      <c r="H156" s="231" t="s">
        <v>224</v>
      </c>
      <c r="I156" s="231" t="s">
        <v>222</v>
      </c>
      <c r="J156" s="231" t="s">
        <v>224</v>
      </c>
      <c r="K156" s="231" t="s">
        <v>224</v>
      </c>
      <c r="L156" s="231" t="s">
        <v>224</v>
      </c>
      <c r="M156" s="231" t="s">
        <v>222</v>
      </c>
      <c r="N156" s="231" t="s">
        <v>222</v>
      </c>
      <c r="O156" s="231" t="s">
        <v>224</v>
      </c>
      <c r="P156" s="231" t="s">
        <v>224</v>
      </c>
      <c r="Q156" s="231" t="s">
        <v>222</v>
      </c>
      <c r="R156" s="231" t="s">
        <v>224</v>
      </c>
      <c r="S156" s="231" t="s">
        <v>222</v>
      </c>
      <c r="T156" s="231" t="s">
        <v>222</v>
      </c>
      <c r="U156" s="231" t="s">
        <v>224</v>
      </c>
      <c r="V156" s="231" t="s">
        <v>224</v>
      </c>
      <c r="W156" s="231" t="s">
        <v>222</v>
      </c>
      <c r="X156" s="231" t="s">
        <v>224</v>
      </c>
      <c r="Y156" s="231" t="s">
        <v>222</v>
      </c>
      <c r="Z156" s="231" t="s">
        <v>222</v>
      </c>
      <c r="AA156" s="231" t="s">
        <v>222</v>
      </c>
      <c r="AB156" s="231" t="s">
        <v>224</v>
      </c>
      <c r="AC156" s="231" t="s">
        <v>224</v>
      </c>
      <c r="AD156" s="231" t="s">
        <v>224</v>
      </c>
      <c r="AE156" s="231" t="s">
        <v>224</v>
      </c>
      <c r="AF156" s="231" t="s">
        <v>224</v>
      </c>
      <c r="AG156" s="231" t="s">
        <v>224</v>
      </c>
      <c r="AH156" s="231" t="s">
        <v>222</v>
      </c>
      <c r="AI156" s="231" t="s">
        <v>222</v>
      </c>
      <c r="AJ156" s="231" t="s">
        <v>224</v>
      </c>
      <c r="AK156" s="231" t="s">
        <v>222</v>
      </c>
      <c r="AL156" s="231" t="s">
        <v>222</v>
      </c>
      <c r="AM156" s="231" t="s">
        <v>222</v>
      </c>
      <c r="AN156" s="231" t="s">
        <v>224</v>
      </c>
      <c r="AO156" s="231" t="s">
        <v>222</v>
      </c>
      <c r="AP156" s="231" t="s">
        <v>222</v>
      </c>
    </row>
    <row r="157" spans="1:42" x14ac:dyDescent="0.3">
      <c r="A157" s="231">
        <v>201003</v>
      </c>
      <c r="B157" s="231" t="s">
        <v>61</v>
      </c>
      <c r="C157" s="231" t="s">
        <v>222</v>
      </c>
      <c r="D157" s="231" t="s">
        <v>222</v>
      </c>
      <c r="E157" s="231" t="s">
        <v>224</v>
      </c>
      <c r="F157" s="231" t="s">
        <v>224</v>
      </c>
      <c r="G157" s="231" t="s">
        <v>222</v>
      </c>
      <c r="H157" s="231" t="s">
        <v>222</v>
      </c>
      <c r="I157" s="231" t="s">
        <v>224</v>
      </c>
      <c r="J157" s="231" t="s">
        <v>224</v>
      </c>
      <c r="K157" s="231" t="s">
        <v>222</v>
      </c>
      <c r="L157" s="231" t="s">
        <v>224</v>
      </c>
      <c r="M157" s="231" t="s">
        <v>222</v>
      </c>
      <c r="N157" s="231" t="s">
        <v>222</v>
      </c>
      <c r="O157" s="231" t="s">
        <v>224</v>
      </c>
      <c r="P157" s="231" t="s">
        <v>222</v>
      </c>
      <c r="Q157" s="231" t="s">
        <v>222</v>
      </c>
      <c r="R157" s="231" t="s">
        <v>222</v>
      </c>
      <c r="S157" s="231" t="s">
        <v>222</v>
      </c>
      <c r="T157" s="231" t="s">
        <v>224</v>
      </c>
      <c r="U157" s="231" t="s">
        <v>222</v>
      </c>
      <c r="V157" s="231" t="s">
        <v>222</v>
      </c>
      <c r="W157" s="231" t="s">
        <v>224</v>
      </c>
      <c r="X157" s="231" t="s">
        <v>222</v>
      </c>
      <c r="Y157" s="231" t="s">
        <v>224</v>
      </c>
      <c r="Z157" s="231" t="s">
        <v>224</v>
      </c>
      <c r="AA157" s="231" t="s">
        <v>224</v>
      </c>
      <c r="AB157" s="231" t="s">
        <v>224</v>
      </c>
      <c r="AC157" s="231" t="s">
        <v>222</v>
      </c>
      <c r="AD157" s="231" t="s">
        <v>224</v>
      </c>
      <c r="AE157" s="231" t="s">
        <v>224</v>
      </c>
      <c r="AF157" s="231" t="s">
        <v>222</v>
      </c>
      <c r="AG157" s="231" t="s">
        <v>224</v>
      </c>
      <c r="AH157" s="231" t="s">
        <v>222</v>
      </c>
      <c r="AI157" s="231" t="s">
        <v>224</v>
      </c>
      <c r="AJ157" s="231" t="s">
        <v>222</v>
      </c>
      <c r="AK157" s="231" t="s">
        <v>222</v>
      </c>
      <c r="AL157" s="231" t="s">
        <v>222</v>
      </c>
      <c r="AM157" s="231" t="s">
        <v>224</v>
      </c>
      <c r="AN157" s="231" t="s">
        <v>222</v>
      </c>
      <c r="AO157" s="231" t="s">
        <v>222</v>
      </c>
      <c r="AP157" s="231" t="s">
        <v>222</v>
      </c>
    </row>
    <row r="158" spans="1:42" x14ac:dyDescent="0.3">
      <c r="A158" s="231">
        <v>202148</v>
      </c>
      <c r="B158" s="231" t="s">
        <v>61</v>
      </c>
      <c r="C158" s="231" t="s">
        <v>222</v>
      </c>
      <c r="D158" s="231" t="s">
        <v>224</v>
      </c>
      <c r="E158" s="231" t="s">
        <v>224</v>
      </c>
      <c r="F158" s="231" t="s">
        <v>224</v>
      </c>
      <c r="G158" s="231" t="s">
        <v>222</v>
      </c>
      <c r="H158" s="231" t="s">
        <v>222</v>
      </c>
      <c r="I158" s="231" t="s">
        <v>224</v>
      </c>
      <c r="J158" s="231" t="s">
        <v>224</v>
      </c>
      <c r="K158" s="231" t="s">
        <v>224</v>
      </c>
      <c r="L158" s="231" t="s">
        <v>224</v>
      </c>
      <c r="M158" s="231" t="s">
        <v>222</v>
      </c>
      <c r="N158" s="231" t="s">
        <v>224</v>
      </c>
      <c r="O158" s="231" t="s">
        <v>222</v>
      </c>
      <c r="P158" s="231" t="s">
        <v>224</v>
      </c>
      <c r="Q158" s="231" t="s">
        <v>224</v>
      </c>
      <c r="R158" s="231" t="s">
        <v>222</v>
      </c>
      <c r="S158" s="231" t="s">
        <v>224</v>
      </c>
      <c r="T158" s="231" t="s">
        <v>224</v>
      </c>
      <c r="U158" s="231" t="s">
        <v>224</v>
      </c>
      <c r="V158" s="231" t="s">
        <v>224</v>
      </c>
      <c r="W158" s="231" t="s">
        <v>222</v>
      </c>
      <c r="X158" s="231" t="s">
        <v>222</v>
      </c>
      <c r="Y158" s="231" t="s">
        <v>222</v>
      </c>
      <c r="Z158" s="231" t="s">
        <v>224</v>
      </c>
      <c r="AA158" s="231" t="s">
        <v>224</v>
      </c>
      <c r="AB158" s="231" t="s">
        <v>224</v>
      </c>
      <c r="AC158" s="231" t="s">
        <v>224</v>
      </c>
      <c r="AD158" s="231" t="s">
        <v>224</v>
      </c>
      <c r="AE158" s="231" t="s">
        <v>224</v>
      </c>
      <c r="AF158" s="231" t="s">
        <v>224</v>
      </c>
      <c r="AG158" s="231" t="s">
        <v>224</v>
      </c>
      <c r="AH158" s="231" t="s">
        <v>222</v>
      </c>
      <c r="AI158" s="231" t="s">
        <v>222</v>
      </c>
      <c r="AJ158" s="231" t="s">
        <v>222</v>
      </c>
      <c r="AK158" s="231" t="s">
        <v>224</v>
      </c>
      <c r="AL158" s="231" t="s">
        <v>222</v>
      </c>
      <c r="AM158" s="231" t="s">
        <v>222</v>
      </c>
      <c r="AN158" s="231" t="s">
        <v>224</v>
      </c>
      <c r="AO158" s="231" t="s">
        <v>224</v>
      </c>
      <c r="AP158" s="231" t="s">
        <v>222</v>
      </c>
    </row>
    <row r="159" spans="1:42" x14ac:dyDescent="0.3">
      <c r="A159" s="231">
        <v>205209</v>
      </c>
      <c r="B159" s="231" t="s">
        <v>61</v>
      </c>
      <c r="C159" s="231" t="s">
        <v>224</v>
      </c>
      <c r="D159" s="231" t="s">
        <v>224</v>
      </c>
      <c r="E159" s="231" t="s">
        <v>224</v>
      </c>
      <c r="F159" s="231" t="s">
        <v>224</v>
      </c>
      <c r="G159" s="231" t="s">
        <v>224</v>
      </c>
      <c r="H159" s="231" t="s">
        <v>222</v>
      </c>
      <c r="I159" s="231" t="s">
        <v>222</v>
      </c>
      <c r="J159" s="231" t="s">
        <v>224</v>
      </c>
      <c r="K159" s="231" t="s">
        <v>222</v>
      </c>
      <c r="L159" s="231" t="s">
        <v>222</v>
      </c>
      <c r="M159" s="231" t="s">
        <v>222</v>
      </c>
      <c r="N159" s="231" t="s">
        <v>222</v>
      </c>
      <c r="O159" s="231" t="s">
        <v>224</v>
      </c>
      <c r="P159" s="231" t="s">
        <v>222</v>
      </c>
      <c r="Q159" s="231" t="s">
        <v>224</v>
      </c>
      <c r="R159" s="231" t="s">
        <v>222</v>
      </c>
      <c r="S159" s="231" t="s">
        <v>222</v>
      </c>
      <c r="T159" s="231" t="s">
        <v>222</v>
      </c>
      <c r="U159" s="231" t="s">
        <v>222</v>
      </c>
      <c r="V159" s="231" t="s">
        <v>222</v>
      </c>
      <c r="W159" s="231" t="s">
        <v>222</v>
      </c>
      <c r="X159" s="231" t="s">
        <v>222</v>
      </c>
      <c r="Y159" s="231" t="s">
        <v>222</v>
      </c>
      <c r="Z159" s="231" t="s">
        <v>224</v>
      </c>
      <c r="AA159" s="231" t="s">
        <v>222</v>
      </c>
      <c r="AB159" s="231" t="s">
        <v>222</v>
      </c>
      <c r="AC159" s="231" t="s">
        <v>222</v>
      </c>
      <c r="AD159" s="231" t="s">
        <v>224</v>
      </c>
      <c r="AE159" s="231" t="s">
        <v>222</v>
      </c>
      <c r="AF159" s="231" t="s">
        <v>222</v>
      </c>
      <c r="AG159" s="231" t="s">
        <v>224</v>
      </c>
      <c r="AH159" s="231" t="s">
        <v>222</v>
      </c>
      <c r="AI159" s="231" t="s">
        <v>222</v>
      </c>
      <c r="AJ159" s="231" t="s">
        <v>224</v>
      </c>
      <c r="AK159" s="231" t="s">
        <v>224</v>
      </c>
      <c r="AL159" s="231" t="s">
        <v>224</v>
      </c>
      <c r="AM159" s="231" t="s">
        <v>223</v>
      </c>
      <c r="AN159" s="231" t="s">
        <v>224</v>
      </c>
      <c r="AO159" s="231" t="s">
        <v>224</v>
      </c>
      <c r="AP159" s="231" t="s">
        <v>224</v>
      </c>
    </row>
    <row r="160" spans="1:42" x14ac:dyDescent="0.3">
      <c r="A160" s="231">
        <v>205440</v>
      </c>
      <c r="B160" s="231" t="s">
        <v>61</v>
      </c>
      <c r="C160" s="231" t="s">
        <v>224</v>
      </c>
      <c r="D160" s="231" t="s">
        <v>222</v>
      </c>
      <c r="E160" s="231" t="s">
        <v>224</v>
      </c>
      <c r="F160" s="231" t="s">
        <v>222</v>
      </c>
      <c r="G160" s="231" t="s">
        <v>224</v>
      </c>
      <c r="H160" s="231" t="s">
        <v>222</v>
      </c>
      <c r="I160" s="231" t="s">
        <v>222</v>
      </c>
      <c r="J160" s="231" t="s">
        <v>224</v>
      </c>
      <c r="K160" s="231" t="s">
        <v>222</v>
      </c>
      <c r="L160" s="231" t="s">
        <v>222</v>
      </c>
      <c r="M160" s="231" t="s">
        <v>222</v>
      </c>
      <c r="N160" s="231" t="s">
        <v>224</v>
      </c>
      <c r="O160" s="231" t="s">
        <v>224</v>
      </c>
      <c r="P160" s="231" t="s">
        <v>224</v>
      </c>
      <c r="Q160" s="231" t="s">
        <v>224</v>
      </c>
      <c r="R160" s="231" t="s">
        <v>224</v>
      </c>
      <c r="S160" s="231" t="s">
        <v>224</v>
      </c>
      <c r="T160" s="231" t="s">
        <v>224</v>
      </c>
      <c r="U160" s="231" t="s">
        <v>222</v>
      </c>
      <c r="V160" s="231" t="s">
        <v>222</v>
      </c>
      <c r="W160" s="231" t="s">
        <v>222</v>
      </c>
      <c r="X160" s="231" t="s">
        <v>222</v>
      </c>
      <c r="Y160" s="231" t="s">
        <v>222</v>
      </c>
      <c r="Z160" s="231" t="s">
        <v>222</v>
      </c>
      <c r="AA160" s="231" t="s">
        <v>224</v>
      </c>
      <c r="AB160" s="231" t="s">
        <v>222</v>
      </c>
      <c r="AC160" s="231" t="s">
        <v>224</v>
      </c>
      <c r="AD160" s="231" t="s">
        <v>222</v>
      </c>
      <c r="AE160" s="231" t="s">
        <v>223</v>
      </c>
      <c r="AF160" s="231" t="s">
        <v>222</v>
      </c>
      <c r="AG160" s="231" t="s">
        <v>222</v>
      </c>
      <c r="AH160" s="231" t="s">
        <v>222</v>
      </c>
      <c r="AI160" s="231" t="s">
        <v>222</v>
      </c>
      <c r="AJ160" s="231" t="s">
        <v>222</v>
      </c>
      <c r="AK160" s="231" t="s">
        <v>222</v>
      </c>
      <c r="AL160" s="231" t="s">
        <v>224</v>
      </c>
      <c r="AM160" s="231" t="s">
        <v>223</v>
      </c>
      <c r="AN160" s="231" t="s">
        <v>224</v>
      </c>
      <c r="AO160" s="231" t="s">
        <v>223</v>
      </c>
      <c r="AP160" s="231" t="s">
        <v>223</v>
      </c>
    </row>
    <row r="161" spans="1:44" x14ac:dyDescent="0.3">
      <c r="A161" s="231">
        <v>207879</v>
      </c>
      <c r="B161" s="231" t="s">
        <v>61</v>
      </c>
      <c r="C161" s="231" t="s">
        <v>222</v>
      </c>
      <c r="D161" s="231" t="s">
        <v>224</v>
      </c>
      <c r="E161" s="231" t="s">
        <v>222</v>
      </c>
      <c r="F161" s="231" t="s">
        <v>224</v>
      </c>
      <c r="G161" s="231" t="s">
        <v>224</v>
      </c>
      <c r="H161" s="231" t="s">
        <v>222</v>
      </c>
      <c r="I161" s="231" t="s">
        <v>222</v>
      </c>
      <c r="J161" s="231" t="s">
        <v>222</v>
      </c>
      <c r="K161" s="231" t="s">
        <v>222</v>
      </c>
      <c r="L161" s="231" t="s">
        <v>222</v>
      </c>
      <c r="M161" s="231" t="s">
        <v>224</v>
      </c>
      <c r="N161" s="231" t="s">
        <v>224</v>
      </c>
      <c r="O161" s="231" t="s">
        <v>222</v>
      </c>
      <c r="P161" s="231" t="s">
        <v>222</v>
      </c>
      <c r="Q161" s="231" t="s">
        <v>222</v>
      </c>
      <c r="R161" s="231" t="s">
        <v>222</v>
      </c>
      <c r="S161" s="231" t="s">
        <v>224</v>
      </c>
      <c r="T161" s="231" t="s">
        <v>224</v>
      </c>
      <c r="U161" s="231" t="s">
        <v>224</v>
      </c>
      <c r="V161" s="231" t="s">
        <v>224</v>
      </c>
      <c r="W161" s="231" t="s">
        <v>224</v>
      </c>
      <c r="X161" s="231" t="s">
        <v>224</v>
      </c>
      <c r="Y161" s="231" t="s">
        <v>222</v>
      </c>
      <c r="Z161" s="231" t="s">
        <v>224</v>
      </c>
      <c r="AA161" s="231" t="s">
        <v>224</v>
      </c>
      <c r="AB161" s="231" t="s">
        <v>224</v>
      </c>
      <c r="AC161" s="231" t="s">
        <v>224</v>
      </c>
      <c r="AD161" s="231" t="s">
        <v>224</v>
      </c>
      <c r="AE161" s="231" t="s">
        <v>222</v>
      </c>
      <c r="AF161" s="231" t="s">
        <v>222</v>
      </c>
      <c r="AG161" s="231" t="s">
        <v>222</v>
      </c>
      <c r="AH161" s="231" t="s">
        <v>224</v>
      </c>
      <c r="AI161" s="231" t="s">
        <v>224</v>
      </c>
      <c r="AJ161" s="231" t="s">
        <v>222</v>
      </c>
      <c r="AK161" s="231" t="s">
        <v>224</v>
      </c>
      <c r="AL161" s="231" t="s">
        <v>222</v>
      </c>
      <c r="AM161" s="231" t="s">
        <v>224</v>
      </c>
      <c r="AN161" s="231" t="s">
        <v>224</v>
      </c>
      <c r="AO161" s="231" t="s">
        <v>224</v>
      </c>
      <c r="AP161" s="231" t="s">
        <v>222</v>
      </c>
    </row>
    <row r="162" spans="1:44" x14ac:dyDescent="0.3">
      <c r="A162" s="231">
        <v>209249</v>
      </c>
      <c r="B162" s="231" t="s">
        <v>61</v>
      </c>
      <c r="C162" s="231" t="s">
        <v>224</v>
      </c>
      <c r="D162" s="231" t="s">
        <v>224</v>
      </c>
      <c r="E162" s="231" t="s">
        <v>222</v>
      </c>
      <c r="F162" s="231" t="s">
        <v>222</v>
      </c>
      <c r="G162" s="231" t="s">
        <v>224</v>
      </c>
      <c r="H162" s="231" t="s">
        <v>224</v>
      </c>
      <c r="I162" s="231" t="s">
        <v>224</v>
      </c>
      <c r="J162" s="231" t="s">
        <v>222</v>
      </c>
      <c r="K162" s="231" t="s">
        <v>222</v>
      </c>
      <c r="L162" s="231" t="s">
        <v>222</v>
      </c>
      <c r="M162" s="231" t="s">
        <v>224</v>
      </c>
      <c r="N162" s="231" t="s">
        <v>224</v>
      </c>
      <c r="O162" s="231" t="s">
        <v>224</v>
      </c>
      <c r="P162" s="231" t="s">
        <v>224</v>
      </c>
      <c r="Q162" s="231" t="s">
        <v>222</v>
      </c>
      <c r="R162" s="231" t="s">
        <v>224</v>
      </c>
      <c r="S162" s="231" t="s">
        <v>222</v>
      </c>
      <c r="T162" s="231" t="s">
        <v>224</v>
      </c>
      <c r="U162" s="231" t="s">
        <v>224</v>
      </c>
      <c r="V162" s="231" t="s">
        <v>224</v>
      </c>
      <c r="W162" s="231" t="s">
        <v>224</v>
      </c>
      <c r="X162" s="231" t="s">
        <v>224</v>
      </c>
      <c r="Y162" s="231" t="s">
        <v>224</v>
      </c>
      <c r="Z162" s="231" t="s">
        <v>224</v>
      </c>
      <c r="AA162" s="231" t="s">
        <v>224</v>
      </c>
      <c r="AB162" s="231" t="s">
        <v>222</v>
      </c>
      <c r="AC162" s="231" t="s">
        <v>224</v>
      </c>
      <c r="AD162" s="231" t="s">
        <v>222</v>
      </c>
      <c r="AE162" s="231" t="s">
        <v>224</v>
      </c>
      <c r="AF162" s="231" t="s">
        <v>224</v>
      </c>
      <c r="AG162" s="231" t="s">
        <v>222</v>
      </c>
      <c r="AH162" s="231" t="s">
        <v>222</v>
      </c>
      <c r="AI162" s="231" t="s">
        <v>222</v>
      </c>
      <c r="AJ162" s="231" t="s">
        <v>224</v>
      </c>
      <c r="AK162" s="231" t="s">
        <v>222</v>
      </c>
      <c r="AL162" s="231" t="s">
        <v>223</v>
      </c>
      <c r="AM162" s="231" t="s">
        <v>223</v>
      </c>
      <c r="AN162" s="231" t="s">
        <v>223</v>
      </c>
      <c r="AO162" s="231" t="s">
        <v>223</v>
      </c>
      <c r="AP162" s="231" t="s">
        <v>224</v>
      </c>
    </row>
    <row r="163" spans="1:44" x14ac:dyDescent="0.3">
      <c r="A163" s="231">
        <v>200371</v>
      </c>
      <c r="B163" s="231" t="s">
        <v>61</v>
      </c>
      <c r="C163" s="231" t="s">
        <v>2617</v>
      </c>
      <c r="D163" s="231" t="s">
        <v>2617</v>
      </c>
      <c r="E163" s="231" t="s">
        <v>2617</v>
      </c>
      <c r="F163" s="231" t="s">
        <v>2617</v>
      </c>
      <c r="G163" s="231" t="s">
        <v>2617</v>
      </c>
      <c r="H163" s="231" t="s">
        <v>2617</v>
      </c>
      <c r="I163" s="231" t="s">
        <v>2617</v>
      </c>
      <c r="J163" s="231" t="s">
        <v>2617</v>
      </c>
      <c r="K163" s="231" t="s">
        <v>2617</v>
      </c>
      <c r="L163" s="231" t="s">
        <v>2617</v>
      </c>
      <c r="M163" s="231" t="s">
        <v>2617</v>
      </c>
      <c r="N163" s="231" t="s">
        <v>2617</v>
      </c>
      <c r="O163" s="231" t="s">
        <v>2617</v>
      </c>
      <c r="P163" s="231" t="s">
        <v>2617</v>
      </c>
      <c r="Q163" s="231" t="s">
        <v>2617</v>
      </c>
      <c r="R163" s="231" t="s">
        <v>2617</v>
      </c>
      <c r="S163" s="231" t="s">
        <v>2617</v>
      </c>
      <c r="T163" s="231" t="s">
        <v>2617</v>
      </c>
      <c r="U163" s="231" t="s">
        <v>2617</v>
      </c>
      <c r="V163" s="231" t="s">
        <v>2617</v>
      </c>
      <c r="W163" s="231" t="s">
        <v>2617</v>
      </c>
      <c r="X163" s="231" t="s">
        <v>2617</v>
      </c>
      <c r="Y163" s="231" t="s">
        <v>2617</v>
      </c>
      <c r="Z163" s="231" t="s">
        <v>2617</v>
      </c>
      <c r="AA163" s="231" t="s">
        <v>2617</v>
      </c>
      <c r="AB163" s="231" t="s">
        <v>2617</v>
      </c>
      <c r="AC163" s="231" t="s">
        <v>2617</v>
      </c>
      <c r="AD163" s="231" t="s">
        <v>2617</v>
      </c>
      <c r="AE163" s="231" t="s">
        <v>2617</v>
      </c>
      <c r="AF163" s="231" t="s">
        <v>2617</v>
      </c>
      <c r="AG163" s="231" t="s">
        <v>2617</v>
      </c>
      <c r="AH163" s="231" t="s">
        <v>2617</v>
      </c>
      <c r="AI163" s="231" t="s">
        <v>2617</v>
      </c>
      <c r="AJ163" s="231" t="s">
        <v>2617</v>
      </c>
      <c r="AK163" s="231" t="s">
        <v>2617</v>
      </c>
      <c r="AL163" s="231" t="s">
        <v>2617</v>
      </c>
      <c r="AM163" s="231" t="s">
        <v>2617</v>
      </c>
      <c r="AN163" s="231" t="s">
        <v>2617</v>
      </c>
      <c r="AO163" s="231" t="s">
        <v>2617</v>
      </c>
      <c r="AP163" s="231" t="s">
        <v>2617</v>
      </c>
      <c r="AQ163" s="231">
        <v>40</v>
      </c>
      <c r="AR163" s="231" t="s">
        <v>2611</v>
      </c>
    </row>
    <row r="164" spans="1:44" x14ac:dyDescent="0.3">
      <c r="A164" s="231">
        <v>200428</v>
      </c>
      <c r="B164" s="231" t="s">
        <v>61</v>
      </c>
      <c r="C164" s="231" t="s">
        <v>2617</v>
      </c>
      <c r="D164" s="231" t="s">
        <v>2617</v>
      </c>
      <c r="E164" s="231" t="s">
        <v>2617</v>
      </c>
      <c r="F164" s="231" t="s">
        <v>2617</v>
      </c>
      <c r="G164" s="231" t="s">
        <v>2617</v>
      </c>
      <c r="H164" s="231" t="s">
        <v>2617</v>
      </c>
      <c r="I164" s="231" t="s">
        <v>2617</v>
      </c>
      <c r="J164" s="231" t="s">
        <v>2617</v>
      </c>
      <c r="K164" s="231" t="s">
        <v>2617</v>
      </c>
      <c r="L164" s="231" t="s">
        <v>2617</v>
      </c>
      <c r="M164" s="231" t="s">
        <v>2617</v>
      </c>
      <c r="N164" s="231" t="s">
        <v>2617</v>
      </c>
      <c r="O164" s="231" t="s">
        <v>2617</v>
      </c>
      <c r="P164" s="231" t="s">
        <v>2617</v>
      </c>
      <c r="Q164" s="231" t="s">
        <v>2617</v>
      </c>
      <c r="R164" s="231" t="s">
        <v>2617</v>
      </c>
      <c r="S164" s="231" t="s">
        <v>2617</v>
      </c>
      <c r="T164" s="231" t="s">
        <v>2617</v>
      </c>
      <c r="U164" s="231" t="s">
        <v>2617</v>
      </c>
      <c r="V164" s="231" t="s">
        <v>2617</v>
      </c>
      <c r="W164" s="231" t="s">
        <v>2617</v>
      </c>
      <c r="X164" s="231" t="s">
        <v>2617</v>
      </c>
      <c r="Y164" s="231" t="s">
        <v>2617</v>
      </c>
      <c r="Z164" s="231" t="s">
        <v>2617</v>
      </c>
      <c r="AA164" s="231" t="s">
        <v>2617</v>
      </c>
      <c r="AB164" s="231" t="s">
        <v>2617</v>
      </c>
      <c r="AC164" s="231" t="s">
        <v>2617</v>
      </c>
      <c r="AD164" s="231" t="s">
        <v>2617</v>
      </c>
      <c r="AE164" s="231" t="s">
        <v>2617</v>
      </c>
      <c r="AF164" s="231" t="s">
        <v>2617</v>
      </c>
      <c r="AG164" s="231" t="s">
        <v>2617</v>
      </c>
      <c r="AH164" s="231" t="s">
        <v>2617</v>
      </c>
      <c r="AI164" s="231" t="s">
        <v>2617</v>
      </c>
      <c r="AJ164" s="231" t="s">
        <v>2617</v>
      </c>
      <c r="AK164" s="231" t="s">
        <v>2617</v>
      </c>
      <c r="AL164" s="231" t="s">
        <v>2617</v>
      </c>
      <c r="AM164" s="231" t="s">
        <v>2617</v>
      </c>
      <c r="AN164" s="231" t="s">
        <v>2617</v>
      </c>
      <c r="AO164" s="231" t="s">
        <v>2617</v>
      </c>
      <c r="AP164" s="231" t="s">
        <v>2617</v>
      </c>
      <c r="AQ164" s="231">
        <v>40</v>
      </c>
      <c r="AR164" s="231" t="s">
        <v>2611</v>
      </c>
    </row>
    <row r="165" spans="1:44" x14ac:dyDescent="0.3">
      <c r="A165" s="231">
        <v>200537</v>
      </c>
      <c r="B165" s="231" t="s">
        <v>61</v>
      </c>
      <c r="C165" s="231" t="s">
        <v>2617</v>
      </c>
      <c r="D165" s="231" t="s">
        <v>2617</v>
      </c>
      <c r="E165" s="231" t="s">
        <v>2617</v>
      </c>
      <c r="F165" s="231" t="s">
        <v>2617</v>
      </c>
      <c r="G165" s="231" t="s">
        <v>2617</v>
      </c>
      <c r="H165" s="231" t="s">
        <v>2617</v>
      </c>
      <c r="I165" s="231" t="s">
        <v>2617</v>
      </c>
      <c r="J165" s="231" t="s">
        <v>2617</v>
      </c>
      <c r="K165" s="231" t="s">
        <v>2617</v>
      </c>
      <c r="L165" s="231" t="s">
        <v>2617</v>
      </c>
      <c r="M165" s="231" t="s">
        <v>2617</v>
      </c>
      <c r="N165" s="231" t="s">
        <v>2617</v>
      </c>
      <c r="O165" s="231" t="s">
        <v>2617</v>
      </c>
      <c r="P165" s="231" t="s">
        <v>2617</v>
      </c>
      <c r="Q165" s="231" t="s">
        <v>2617</v>
      </c>
      <c r="R165" s="231" t="s">
        <v>2617</v>
      </c>
      <c r="S165" s="231" t="s">
        <v>2617</v>
      </c>
      <c r="T165" s="231" t="s">
        <v>2617</v>
      </c>
      <c r="U165" s="231" t="s">
        <v>2617</v>
      </c>
      <c r="V165" s="231" t="s">
        <v>2617</v>
      </c>
      <c r="W165" s="231" t="s">
        <v>2617</v>
      </c>
      <c r="X165" s="231" t="s">
        <v>2617</v>
      </c>
      <c r="Y165" s="231" t="s">
        <v>2617</v>
      </c>
      <c r="Z165" s="231" t="s">
        <v>2617</v>
      </c>
      <c r="AA165" s="231" t="s">
        <v>2617</v>
      </c>
      <c r="AB165" s="231" t="s">
        <v>2617</v>
      </c>
      <c r="AC165" s="231" t="s">
        <v>2617</v>
      </c>
      <c r="AD165" s="231" t="s">
        <v>2617</v>
      </c>
      <c r="AE165" s="231" t="s">
        <v>2617</v>
      </c>
      <c r="AF165" s="231" t="s">
        <v>2617</v>
      </c>
      <c r="AG165" s="231" t="s">
        <v>2617</v>
      </c>
      <c r="AH165" s="231" t="s">
        <v>2617</v>
      </c>
      <c r="AI165" s="231" t="s">
        <v>2617</v>
      </c>
      <c r="AJ165" s="231" t="s">
        <v>2617</v>
      </c>
      <c r="AK165" s="231" t="s">
        <v>2617</v>
      </c>
      <c r="AL165" s="231" t="s">
        <v>2617</v>
      </c>
      <c r="AM165" s="231" t="s">
        <v>2617</v>
      </c>
      <c r="AN165" s="231" t="s">
        <v>2617</v>
      </c>
      <c r="AO165" s="231" t="s">
        <v>2617</v>
      </c>
      <c r="AP165" s="231" t="s">
        <v>2617</v>
      </c>
      <c r="AQ165" s="231">
        <v>40</v>
      </c>
      <c r="AR165" s="231" t="s">
        <v>2611</v>
      </c>
    </row>
    <row r="166" spans="1:44" x14ac:dyDescent="0.3">
      <c r="A166" s="231">
        <v>200710</v>
      </c>
      <c r="B166" s="231" t="s">
        <v>61</v>
      </c>
      <c r="C166" s="231" t="s">
        <v>2617</v>
      </c>
      <c r="D166" s="231" t="s">
        <v>2617</v>
      </c>
      <c r="E166" s="231" t="s">
        <v>2617</v>
      </c>
      <c r="F166" s="231" t="s">
        <v>2617</v>
      </c>
      <c r="G166" s="231" t="s">
        <v>2617</v>
      </c>
      <c r="H166" s="231" t="s">
        <v>2617</v>
      </c>
      <c r="I166" s="231" t="s">
        <v>2617</v>
      </c>
      <c r="J166" s="231" t="s">
        <v>2617</v>
      </c>
      <c r="K166" s="231" t="s">
        <v>2617</v>
      </c>
      <c r="L166" s="231" t="s">
        <v>2617</v>
      </c>
      <c r="M166" s="231" t="s">
        <v>2617</v>
      </c>
      <c r="N166" s="231" t="s">
        <v>2617</v>
      </c>
      <c r="O166" s="231" t="s">
        <v>2617</v>
      </c>
      <c r="P166" s="231" t="s">
        <v>2617</v>
      </c>
      <c r="Q166" s="231" t="s">
        <v>2617</v>
      </c>
      <c r="R166" s="231" t="s">
        <v>2617</v>
      </c>
      <c r="S166" s="231" t="s">
        <v>2617</v>
      </c>
      <c r="T166" s="231" t="s">
        <v>2617</v>
      </c>
      <c r="U166" s="231" t="s">
        <v>2617</v>
      </c>
      <c r="V166" s="231" t="s">
        <v>2617</v>
      </c>
      <c r="W166" s="231" t="s">
        <v>2617</v>
      </c>
      <c r="X166" s="231" t="s">
        <v>2617</v>
      </c>
      <c r="Y166" s="231" t="s">
        <v>2617</v>
      </c>
      <c r="Z166" s="231" t="s">
        <v>2617</v>
      </c>
      <c r="AA166" s="231" t="s">
        <v>2617</v>
      </c>
      <c r="AB166" s="231" t="s">
        <v>2617</v>
      </c>
      <c r="AC166" s="231" t="s">
        <v>2617</v>
      </c>
      <c r="AD166" s="231" t="s">
        <v>2617</v>
      </c>
      <c r="AE166" s="231" t="s">
        <v>2617</v>
      </c>
      <c r="AF166" s="231" t="s">
        <v>2617</v>
      </c>
      <c r="AG166" s="231" t="s">
        <v>2617</v>
      </c>
      <c r="AH166" s="231" t="s">
        <v>2617</v>
      </c>
      <c r="AI166" s="231" t="s">
        <v>2617</v>
      </c>
      <c r="AJ166" s="231" t="s">
        <v>2617</v>
      </c>
      <c r="AK166" s="231" t="s">
        <v>2617</v>
      </c>
      <c r="AL166" s="231" t="s">
        <v>2617</v>
      </c>
      <c r="AM166" s="231" t="s">
        <v>2617</v>
      </c>
      <c r="AN166" s="231" t="s">
        <v>2617</v>
      </c>
      <c r="AO166" s="231" t="s">
        <v>2617</v>
      </c>
      <c r="AP166" s="231" t="s">
        <v>2617</v>
      </c>
      <c r="AQ166" s="231">
        <v>40</v>
      </c>
      <c r="AR166" s="231" t="s">
        <v>2611</v>
      </c>
    </row>
    <row r="167" spans="1:44" x14ac:dyDescent="0.3">
      <c r="A167" s="231">
        <v>200720</v>
      </c>
      <c r="B167" s="231" t="s">
        <v>61</v>
      </c>
      <c r="C167" s="231" t="s">
        <v>2617</v>
      </c>
      <c r="D167" s="231" t="s">
        <v>2617</v>
      </c>
      <c r="E167" s="231" t="s">
        <v>2617</v>
      </c>
      <c r="F167" s="231" t="s">
        <v>2617</v>
      </c>
      <c r="G167" s="231" t="s">
        <v>2617</v>
      </c>
      <c r="H167" s="231" t="s">
        <v>2617</v>
      </c>
      <c r="I167" s="231" t="s">
        <v>2617</v>
      </c>
      <c r="J167" s="231" t="s">
        <v>2617</v>
      </c>
      <c r="K167" s="231" t="s">
        <v>2617</v>
      </c>
      <c r="L167" s="231" t="s">
        <v>2617</v>
      </c>
      <c r="M167" s="231" t="s">
        <v>2617</v>
      </c>
      <c r="N167" s="231" t="s">
        <v>2617</v>
      </c>
      <c r="O167" s="231" t="s">
        <v>2617</v>
      </c>
      <c r="P167" s="231" t="s">
        <v>2617</v>
      </c>
      <c r="Q167" s="231" t="s">
        <v>2617</v>
      </c>
      <c r="R167" s="231" t="s">
        <v>2617</v>
      </c>
      <c r="S167" s="231" t="s">
        <v>2617</v>
      </c>
      <c r="T167" s="231" t="s">
        <v>2617</v>
      </c>
      <c r="U167" s="231" t="s">
        <v>2617</v>
      </c>
      <c r="V167" s="231" t="s">
        <v>2617</v>
      </c>
      <c r="W167" s="231" t="s">
        <v>2617</v>
      </c>
      <c r="X167" s="231" t="s">
        <v>2617</v>
      </c>
      <c r="Y167" s="231" t="s">
        <v>2617</v>
      </c>
      <c r="Z167" s="231" t="s">
        <v>2617</v>
      </c>
      <c r="AA167" s="231" t="s">
        <v>2617</v>
      </c>
      <c r="AB167" s="231" t="s">
        <v>2617</v>
      </c>
      <c r="AC167" s="231" t="s">
        <v>2617</v>
      </c>
      <c r="AD167" s="231" t="s">
        <v>2617</v>
      </c>
      <c r="AE167" s="231" t="s">
        <v>2617</v>
      </c>
      <c r="AF167" s="231" t="s">
        <v>2617</v>
      </c>
      <c r="AG167" s="231" t="s">
        <v>2617</v>
      </c>
      <c r="AH167" s="231" t="s">
        <v>2617</v>
      </c>
      <c r="AI167" s="231" t="s">
        <v>2617</v>
      </c>
      <c r="AJ167" s="231" t="s">
        <v>2617</v>
      </c>
      <c r="AK167" s="231" t="s">
        <v>2617</v>
      </c>
      <c r="AL167" s="231" t="s">
        <v>2617</v>
      </c>
      <c r="AM167" s="231" t="s">
        <v>2617</v>
      </c>
      <c r="AN167" s="231" t="s">
        <v>2617</v>
      </c>
      <c r="AO167" s="231" t="s">
        <v>2617</v>
      </c>
      <c r="AP167" s="231" t="s">
        <v>2617</v>
      </c>
      <c r="AQ167" s="231">
        <v>40</v>
      </c>
      <c r="AR167" s="231" t="s">
        <v>2611</v>
      </c>
    </row>
    <row r="168" spans="1:44" x14ac:dyDescent="0.3">
      <c r="A168" s="231">
        <v>200723</v>
      </c>
      <c r="B168" s="231" t="s">
        <v>61</v>
      </c>
      <c r="C168" s="231" t="s">
        <v>2617</v>
      </c>
      <c r="D168" s="231" t="s">
        <v>2617</v>
      </c>
      <c r="E168" s="231" t="s">
        <v>2617</v>
      </c>
      <c r="F168" s="231" t="s">
        <v>2617</v>
      </c>
      <c r="G168" s="231" t="s">
        <v>2617</v>
      </c>
      <c r="H168" s="231" t="s">
        <v>2617</v>
      </c>
      <c r="I168" s="231" t="s">
        <v>2617</v>
      </c>
      <c r="J168" s="231" t="s">
        <v>2617</v>
      </c>
      <c r="K168" s="231" t="s">
        <v>2617</v>
      </c>
      <c r="L168" s="231" t="s">
        <v>2617</v>
      </c>
      <c r="M168" s="231" t="s">
        <v>2617</v>
      </c>
      <c r="N168" s="231" t="s">
        <v>2617</v>
      </c>
      <c r="O168" s="231" t="s">
        <v>2617</v>
      </c>
      <c r="P168" s="231" t="s">
        <v>2617</v>
      </c>
      <c r="Q168" s="231" t="s">
        <v>2617</v>
      </c>
      <c r="R168" s="231" t="s">
        <v>2617</v>
      </c>
      <c r="S168" s="231" t="s">
        <v>2617</v>
      </c>
      <c r="T168" s="231" t="s">
        <v>2617</v>
      </c>
      <c r="U168" s="231" t="s">
        <v>2617</v>
      </c>
      <c r="V168" s="231" t="s">
        <v>2617</v>
      </c>
      <c r="W168" s="231" t="s">
        <v>2617</v>
      </c>
      <c r="X168" s="231" t="s">
        <v>2617</v>
      </c>
      <c r="Y168" s="231" t="s">
        <v>2617</v>
      </c>
      <c r="Z168" s="231" t="s">
        <v>2617</v>
      </c>
      <c r="AA168" s="231" t="s">
        <v>2617</v>
      </c>
      <c r="AB168" s="231" t="s">
        <v>2617</v>
      </c>
      <c r="AC168" s="231" t="s">
        <v>2617</v>
      </c>
      <c r="AD168" s="231" t="s">
        <v>2617</v>
      </c>
      <c r="AE168" s="231" t="s">
        <v>2617</v>
      </c>
      <c r="AF168" s="231" t="s">
        <v>2617</v>
      </c>
      <c r="AG168" s="231" t="s">
        <v>2617</v>
      </c>
      <c r="AH168" s="231" t="s">
        <v>2617</v>
      </c>
      <c r="AI168" s="231" t="s">
        <v>2617</v>
      </c>
      <c r="AJ168" s="231" t="s">
        <v>2617</v>
      </c>
      <c r="AK168" s="231" t="s">
        <v>2617</v>
      </c>
      <c r="AL168" s="231" t="s">
        <v>2617</v>
      </c>
      <c r="AM168" s="231" t="s">
        <v>2617</v>
      </c>
      <c r="AN168" s="231" t="s">
        <v>2617</v>
      </c>
      <c r="AO168" s="231" t="s">
        <v>2617</v>
      </c>
      <c r="AP168" s="231" t="s">
        <v>2617</v>
      </c>
      <c r="AQ168" s="231">
        <v>40</v>
      </c>
      <c r="AR168" s="231" t="s">
        <v>2611</v>
      </c>
    </row>
    <row r="169" spans="1:44" x14ac:dyDescent="0.3">
      <c r="A169" s="231">
        <v>200898</v>
      </c>
      <c r="B169" s="231" t="s">
        <v>61</v>
      </c>
      <c r="C169" s="231" t="s">
        <v>2617</v>
      </c>
      <c r="D169" s="231" t="s">
        <v>2617</v>
      </c>
      <c r="E169" s="231" t="s">
        <v>2617</v>
      </c>
      <c r="F169" s="231" t="s">
        <v>2617</v>
      </c>
      <c r="G169" s="231" t="s">
        <v>2617</v>
      </c>
      <c r="H169" s="231" t="s">
        <v>2617</v>
      </c>
      <c r="I169" s="231" t="s">
        <v>2617</v>
      </c>
      <c r="J169" s="231" t="s">
        <v>2617</v>
      </c>
      <c r="K169" s="231" t="s">
        <v>2617</v>
      </c>
      <c r="L169" s="231" t="s">
        <v>2617</v>
      </c>
      <c r="M169" s="231" t="s">
        <v>2617</v>
      </c>
      <c r="N169" s="231" t="s">
        <v>2617</v>
      </c>
      <c r="O169" s="231" t="s">
        <v>2617</v>
      </c>
      <c r="P169" s="231" t="s">
        <v>2617</v>
      </c>
      <c r="Q169" s="231" t="s">
        <v>2617</v>
      </c>
      <c r="R169" s="231" t="s">
        <v>2617</v>
      </c>
      <c r="S169" s="231" t="s">
        <v>2617</v>
      </c>
      <c r="T169" s="231" t="s">
        <v>2617</v>
      </c>
      <c r="U169" s="231" t="s">
        <v>2617</v>
      </c>
      <c r="V169" s="231" t="s">
        <v>2617</v>
      </c>
      <c r="W169" s="231" t="s">
        <v>2617</v>
      </c>
      <c r="X169" s="231" t="s">
        <v>2617</v>
      </c>
      <c r="Y169" s="231" t="s">
        <v>2617</v>
      </c>
      <c r="Z169" s="231" t="s">
        <v>2617</v>
      </c>
      <c r="AA169" s="231" t="s">
        <v>2617</v>
      </c>
      <c r="AB169" s="231" t="s">
        <v>2617</v>
      </c>
      <c r="AC169" s="231" t="s">
        <v>2617</v>
      </c>
      <c r="AD169" s="231" t="s">
        <v>2617</v>
      </c>
      <c r="AE169" s="231" t="s">
        <v>2617</v>
      </c>
      <c r="AF169" s="231" t="s">
        <v>2617</v>
      </c>
      <c r="AG169" s="231" t="s">
        <v>2617</v>
      </c>
      <c r="AH169" s="231" t="s">
        <v>2617</v>
      </c>
      <c r="AI169" s="231" t="s">
        <v>2617</v>
      </c>
      <c r="AJ169" s="231" t="s">
        <v>2617</v>
      </c>
      <c r="AK169" s="231" t="s">
        <v>2617</v>
      </c>
      <c r="AL169" s="231" t="s">
        <v>2617</v>
      </c>
      <c r="AM169" s="231" t="s">
        <v>2617</v>
      </c>
      <c r="AN169" s="231" t="s">
        <v>2617</v>
      </c>
      <c r="AO169" s="231" t="s">
        <v>2617</v>
      </c>
      <c r="AP169" s="231" t="s">
        <v>2617</v>
      </c>
      <c r="AQ169" s="231">
        <v>40</v>
      </c>
      <c r="AR169" s="231" t="s">
        <v>2611</v>
      </c>
    </row>
    <row r="170" spans="1:44" x14ac:dyDescent="0.3">
      <c r="A170" s="231">
        <v>200958</v>
      </c>
      <c r="B170" s="231" t="s">
        <v>61</v>
      </c>
      <c r="C170" s="231" t="s">
        <v>2617</v>
      </c>
      <c r="D170" s="231" t="s">
        <v>2617</v>
      </c>
      <c r="E170" s="231" t="s">
        <v>2617</v>
      </c>
      <c r="F170" s="231" t="s">
        <v>2617</v>
      </c>
      <c r="G170" s="231" t="s">
        <v>2617</v>
      </c>
      <c r="H170" s="231" t="s">
        <v>2617</v>
      </c>
      <c r="I170" s="231" t="s">
        <v>2617</v>
      </c>
      <c r="J170" s="231" t="s">
        <v>2617</v>
      </c>
      <c r="K170" s="231" t="s">
        <v>2617</v>
      </c>
      <c r="L170" s="231" t="s">
        <v>2617</v>
      </c>
      <c r="M170" s="231" t="s">
        <v>2617</v>
      </c>
      <c r="N170" s="231" t="s">
        <v>2617</v>
      </c>
      <c r="O170" s="231" t="s">
        <v>2617</v>
      </c>
      <c r="P170" s="231" t="s">
        <v>2617</v>
      </c>
      <c r="Q170" s="231" t="s">
        <v>2617</v>
      </c>
      <c r="R170" s="231" t="s">
        <v>2617</v>
      </c>
      <c r="S170" s="231" t="s">
        <v>2617</v>
      </c>
      <c r="T170" s="231" t="s">
        <v>2617</v>
      </c>
      <c r="U170" s="231" t="s">
        <v>2617</v>
      </c>
      <c r="V170" s="231" t="s">
        <v>2617</v>
      </c>
      <c r="W170" s="231" t="s">
        <v>2617</v>
      </c>
      <c r="X170" s="231" t="s">
        <v>2617</v>
      </c>
      <c r="Y170" s="231" t="s">
        <v>2617</v>
      </c>
      <c r="Z170" s="231" t="s">
        <v>2617</v>
      </c>
      <c r="AA170" s="231" t="s">
        <v>2617</v>
      </c>
      <c r="AB170" s="231" t="s">
        <v>2617</v>
      </c>
      <c r="AC170" s="231" t="s">
        <v>2617</v>
      </c>
      <c r="AD170" s="231" t="s">
        <v>2617</v>
      </c>
      <c r="AE170" s="231" t="s">
        <v>2617</v>
      </c>
      <c r="AF170" s="231" t="s">
        <v>2617</v>
      </c>
      <c r="AG170" s="231" t="s">
        <v>2617</v>
      </c>
      <c r="AH170" s="231" t="s">
        <v>2617</v>
      </c>
      <c r="AI170" s="231" t="s">
        <v>2617</v>
      </c>
      <c r="AJ170" s="231" t="s">
        <v>2617</v>
      </c>
      <c r="AK170" s="231" t="s">
        <v>2617</v>
      </c>
      <c r="AL170" s="231" t="s">
        <v>2617</v>
      </c>
      <c r="AM170" s="231" t="s">
        <v>2617</v>
      </c>
      <c r="AN170" s="231" t="s">
        <v>2617</v>
      </c>
      <c r="AO170" s="231" t="s">
        <v>2617</v>
      </c>
      <c r="AP170" s="231" t="s">
        <v>2617</v>
      </c>
      <c r="AQ170" s="231">
        <v>40</v>
      </c>
      <c r="AR170" s="231" t="s">
        <v>2611</v>
      </c>
    </row>
    <row r="171" spans="1:44" x14ac:dyDescent="0.3">
      <c r="A171" s="231">
        <v>200997</v>
      </c>
      <c r="B171" s="231" t="s">
        <v>61</v>
      </c>
      <c r="C171" s="231" t="s">
        <v>2617</v>
      </c>
      <c r="D171" s="231" t="s">
        <v>2617</v>
      </c>
      <c r="E171" s="231" t="s">
        <v>2617</v>
      </c>
      <c r="F171" s="231" t="s">
        <v>2617</v>
      </c>
      <c r="G171" s="231" t="s">
        <v>2617</v>
      </c>
      <c r="H171" s="231" t="s">
        <v>2617</v>
      </c>
      <c r="I171" s="231" t="s">
        <v>2617</v>
      </c>
      <c r="J171" s="231" t="s">
        <v>2617</v>
      </c>
      <c r="K171" s="231" t="s">
        <v>2617</v>
      </c>
      <c r="L171" s="231" t="s">
        <v>2617</v>
      </c>
      <c r="M171" s="231" t="s">
        <v>2617</v>
      </c>
      <c r="N171" s="231" t="s">
        <v>2617</v>
      </c>
      <c r="O171" s="231" t="s">
        <v>2617</v>
      </c>
      <c r="P171" s="231" t="s">
        <v>2617</v>
      </c>
      <c r="Q171" s="231" t="s">
        <v>2617</v>
      </c>
      <c r="R171" s="231" t="s">
        <v>2617</v>
      </c>
      <c r="S171" s="231" t="s">
        <v>2617</v>
      </c>
      <c r="T171" s="231" t="s">
        <v>2617</v>
      </c>
      <c r="U171" s="231" t="s">
        <v>2617</v>
      </c>
      <c r="V171" s="231" t="s">
        <v>2617</v>
      </c>
      <c r="W171" s="231" t="s">
        <v>2617</v>
      </c>
      <c r="X171" s="231" t="s">
        <v>2617</v>
      </c>
      <c r="Y171" s="231" t="s">
        <v>2617</v>
      </c>
      <c r="Z171" s="231" t="s">
        <v>2617</v>
      </c>
      <c r="AA171" s="231" t="s">
        <v>2617</v>
      </c>
      <c r="AB171" s="231" t="s">
        <v>2617</v>
      </c>
      <c r="AC171" s="231" t="s">
        <v>2617</v>
      </c>
      <c r="AD171" s="231" t="s">
        <v>2617</v>
      </c>
      <c r="AE171" s="231" t="s">
        <v>2617</v>
      </c>
      <c r="AF171" s="231" t="s">
        <v>2617</v>
      </c>
      <c r="AG171" s="231" t="s">
        <v>2617</v>
      </c>
      <c r="AH171" s="231" t="s">
        <v>2617</v>
      </c>
      <c r="AI171" s="231" t="s">
        <v>2617</v>
      </c>
      <c r="AJ171" s="231" t="s">
        <v>2617</v>
      </c>
      <c r="AK171" s="231" t="s">
        <v>2617</v>
      </c>
      <c r="AL171" s="231" t="s">
        <v>2617</v>
      </c>
      <c r="AM171" s="231" t="s">
        <v>2617</v>
      </c>
      <c r="AN171" s="231" t="s">
        <v>2617</v>
      </c>
      <c r="AO171" s="231" t="s">
        <v>2617</v>
      </c>
      <c r="AP171" s="231" t="s">
        <v>2617</v>
      </c>
      <c r="AQ171" s="231">
        <v>40</v>
      </c>
      <c r="AR171" s="231" t="s">
        <v>2611</v>
      </c>
    </row>
    <row r="172" spans="1:44" x14ac:dyDescent="0.3">
      <c r="A172" s="231">
        <v>201027</v>
      </c>
      <c r="B172" s="231" t="s">
        <v>61</v>
      </c>
      <c r="C172" s="231" t="s">
        <v>2617</v>
      </c>
      <c r="D172" s="231" t="s">
        <v>2617</v>
      </c>
      <c r="E172" s="231" t="s">
        <v>2617</v>
      </c>
      <c r="F172" s="231" t="s">
        <v>2617</v>
      </c>
      <c r="G172" s="231" t="s">
        <v>2617</v>
      </c>
      <c r="H172" s="231" t="s">
        <v>2617</v>
      </c>
      <c r="I172" s="231" t="s">
        <v>2617</v>
      </c>
      <c r="J172" s="231" t="s">
        <v>2617</v>
      </c>
      <c r="K172" s="231" t="s">
        <v>2617</v>
      </c>
      <c r="L172" s="231" t="s">
        <v>2617</v>
      </c>
      <c r="M172" s="231" t="s">
        <v>2617</v>
      </c>
      <c r="N172" s="231" t="s">
        <v>2617</v>
      </c>
      <c r="O172" s="231" t="s">
        <v>2617</v>
      </c>
      <c r="P172" s="231" t="s">
        <v>2617</v>
      </c>
      <c r="Q172" s="231" t="s">
        <v>2617</v>
      </c>
      <c r="R172" s="231" t="s">
        <v>2617</v>
      </c>
      <c r="S172" s="231" t="s">
        <v>2617</v>
      </c>
      <c r="T172" s="231" t="s">
        <v>2617</v>
      </c>
      <c r="U172" s="231" t="s">
        <v>2617</v>
      </c>
      <c r="V172" s="231" t="s">
        <v>2617</v>
      </c>
      <c r="W172" s="231" t="s">
        <v>2617</v>
      </c>
      <c r="X172" s="231" t="s">
        <v>2617</v>
      </c>
      <c r="Y172" s="231" t="s">
        <v>2617</v>
      </c>
      <c r="Z172" s="231" t="s">
        <v>2617</v>
      </c>
      <c r="AA172" s="231" t="s">
        <v>2617</v>
      </c>
      <c r="AB172" s="231" t="s">
        <v>2617</v>
      </c>
      <c r="AC172" s="231" t="s">
        <v>2617</v>
      </c>
      <c r="AD172" s="231" t="s">
        <v>2617</v>
      </c>
      <c r="AE172" s="231" t="s">
        <v>2617</v>
      </c>
      <c r="AF172" s="231" t="s">
        <v>2617</v>
      </c>
      <c r="AG172" s="231" t="s">
        <v>2617</v>
      </c>
      <c r="AH172" s="231" t="s">
        <v>2617</v>
      </c>
      <c r="AI172" s="231" t="s">
        <v>2617</v>
      </c>
      <c r="AJ172" s="231" t="s">
        <v>2617</v>
      </c>
      <c r="AK172" s="231" t="s">
        <v>2617</v>
      </c>
      <c r="AL172" s="231" t="s">
        <v>2617</v>
      </c>
      <c r="AM172" s="231" t="s">
        <v>2617</v>
      </c>
      <c r="AN172" s="231" t="s">
        <v>2617</v>
      </c>
      <c r="AO172" s="231" t="s">
        <v>2617</v>
      </c>
      <c r="AP172" s="231" t="s">
        <v>2617</v>
      </c>
      <c r="AQ172" s="231">
        <v>40</v>
      </c>
      <c r="AR172" s="231" t="s">
        <v>2611</v>
      </c>
    </row>
    <row r="173" spans="1:44" x14ac:dyDescent="0.3">
      <c r="A173" s="231">
        <v>201122</v>
      </c>
      <c r="B173" s="231" t="s">
        <v>61</v>
      </c>
      <c r="C173" s="231" t="s">
        <v>2617</v>
      </c>
      <c r="D173" s="231" t="s">
        <v>2617</v>
      </c>
      <c r="E173" s="231" t="s">
        <v>2617</v>
      </c>
      <c r="F173" s="231" t="s">
        <v>2617</v>
      </c>
      <c r="G173" s="231" t="s">
        <v>2617</v>
      </c>
      <c r="H173" s="231" t="s">
        <v>2617</v>
      </c>
      <c r="I173" s="231" t="s">
        <v>2617</v>
      </c>
      <c r="J173" s="231" t="s">
        <v>2617</v>
      </c>
      <c r="K173" s="231" t="s">
        <v>2617</v>
      </c>
      <c r="L173" s="231" t="s">
        <v>2617</v>
      </c>
      <c r="M173" s="231" t="s">
        <v>2617</v>
      </c>
      <c r="N173" s="231" t="s">
        <v>2617</v>
      </c>
      <c r="O173" s="231" t="s">
        <v>2617</v>
      </c>
      <c r="P173" s="231" t="s">
        <v>2617</v>
      </c>
      <c r="Q173" s="231" t="s">
        <v>2617</v>
      </c>
      <c r="R173" s="231" t="s">
        <v>2617</v>
      </c>
      <c r="S173" s="231" t="s">
        <v>2617</v>
      </c>
      <c r="T173" s="231" t="s">
        <v>2617</v>
      </c>
      <c r="U173" s="231" t="s">
        <v>2617</v>
      </c>
      <c r="V173" s="231" t="s">
        <v>2617</v>
      </c>
      <c r="W173" s="231" t="s">
        <v>2617</v>
      </c>
      <c r="X173" s="231" t="s">
        <v>2617</v>
      </c>
      <c r="Y173" s="231" t="s">
        <v>2617</v>
      </c>
      <c r="Z173" s="231" t="s">
        <v>2617</v>
      </c>
      <c r="AA173" s="231" t="s">
        <v>2617</v>
      </c>
      <c r="AB173" s="231" t="s">
        <v>2617</v>
      </c>
      <c r="AC173" s="231" t="s">
        <v>2617</v>
      </c>
      <c r="AD173" s="231" t="s">
        <v>2617</v>
      </c>
      <c r="AE173" s="231" t="s">
        <v>2617</v>
      </c>
      <c r="AF173" s="231" t="s">
        <v>2617</v>
      </c>
      <c r="AG173" s="231" t="s">
        <v>2617</v>
      </c>
      <c r="AH173" s="231" t="s">
        <v>2617</v>
      </c>
      <c r="AI173" s="231" t="s">
        <v>2617</v>
      </c>
      <c r="AJ173" s="231" t="s">
        <v>2617</v>
      </c>
      <c r="AK173" s="231" t="s">
        <v>2617</v>
      </c>
      <c r="AL173" s="231" t="s">
        <v>2617</v>
      </c>
      <c r="AM173" s="231" t="s">
        <v>2617</v>
      </c>
      <c r="AN173" s="231" t="s">
        <v>2617</v>
      </c>
      <c r="AO173" s="231" t="s">
        <v>2617</v>
      </c>
      <c r="AP173" s="231" t="s">
        <v>2617</v>
      </c>
      <c r="AQ173" s="231">
        <v>40</v>
      </c>
      <c r="AR173" s="231" t="s">
        <v>2611</v>
      </c>
    </row>
    <row r="174" spans="1:44" x14ac:dyDescent="0.3">
      <c r="A174" s="231">
        <v>201153</v>
      </c>
      <c r="B174" s="231" t="s">
        <v>61</v>
      </c>
      <c r="C174" s="231" t="s">
        <v>2617</v>
      </c>
      <c r="D174" s="231" t="s">
        <v>2617</v>
      </c>
      <c r="E174" s="231" t="s">
        <v>2617</v>
      </c>
      <c r="F174" s="231" t="s">
        <v>2617</v>
      </c>
      <c r="G174" s="231" t="s">
        <v>2617</v>
      </c>
      <c r="H174" s="231" t="s">
        <v>2617</v>
      </c>
      <c r="I174" s="231" t="s">
        <v>2617</v>
      </c>
      <c r="J174" s="231" t="s">
        <v>2617</v>
      </c>
      <c r="K174" s="231" t="s">
        <v>2617</v>
      </c>
      <c r="L174" s="231" t="s">
        <v>2617</v>
      </c>
      <c r="M174" s="231" t="s">
        <v>2617</v>
      </c>
      <c r="N174" s="231" t="s">
        <v>2617</v>
      </c>
      <c r="O174" s="231" t="s">
        <v>2617</v>
      </c>
      <c r="P174" s="231" t="s">
        <v>2617</v>
      </c>
      <c r="Q174" s="231" t="s">
        <v>2617</v>
      </c>
      <c r="R174" s="231" t="s">
        <v>2617</v>
      </c>
      <c r="S174" s="231" t="s">
        <v>2617</v>
      </c>
      <c r="T174" s="231" t="s">
        <v>2617</v>
      </c>
      <c r="U174" s="231" t="s">
        <v>2617</v>
      </c>
      <c r="V174" s="231" t="s">
        <v>2617</v>
      </c>
      <c r="W174" s="231" t="s">
        <v>2617</v>
      </c>
      <c r="X174" s="231" t="s">
        <v>2617</v>
      </c>
      <c r="Y174" s="231" t="s">
        <v>2617</v>
      </c>
      <c r="Z174" s="231" t="s">
        <v>2617</v>
      </c>
      <c r="AA174" s="231" t="s">
        <v>2617</v>
      </c>
      <c r="AB174" s="231" t="s">
        <v>2617</v>
      </c>
      <c r="AC174" s="231" t="s">
        <v>2617</v>
      </c>
      <c r="AD174" s="231" t="s">
        <v>2617</v>
      </c>
      <c r="AE174" s="231" t="s">
        <v>2617</v>
      </c>
      <c r="AF174" s="231" t="s">
        <v>2617</v>
      </c>
      <c r="AG174" s="231" t="s">
        <v>2617</v>
      </c>
      <c r="AH174" s="231" t="s">
        <v>2617</v>
      </c>
      <c r="AI174" s="231" t="s">
        <v>2617</v>
      </c>
      <c r="AJ174" s="231" t="s">
        <v>2617</v>
      </c>
      <c r="AK174" s="231" t="s">
        <v>2617</v>
      </c>
      <c r="AL174" s="231" t="s">
        <v>2617</v>
      </c>
      <c r="AM174" s="231" t="s">
        <v>2617</v>
      </c>
      <c r="AN174" s="231" t="s">
        <v>2617</v>
      </c>
      <c r="AO174" s="231" t="s">
        <v>2617</v>
      </c>
      <c r="AP174" s="231" t="s">
        <v>2617</v>
      </c>
      <c r="AQ174" s="231">
        <v>40</v>
      </c>
      <c r="AR174" s="231" t="s">
        <v>2611</v>
      </c>
    </row>
    <row r="175" spans="1:44" x14ac:dyDescent="0.3">
      <c r="A175" s="231">
        <v>201268</v>
      </c>
      <c r="B175" s="231" t="s">
        <v>61</v>
      </c>
      <c r="C175" s="231" t="s">
        <v>2617</v>
      </c>
      <c r="D175" s="231" t="s">
        <v>2617</v>
      </c>
      <c r="E175" s="231" t="s">
        <v>2617</v>
      </c>
      <c r="F175" s="231" t="s">
        <v>2617</v>
      </c>
      <c r="G175" s="231" t="s">
        <v>2617</v>
      </c>
      <c r="H175" s="231" t="s">
        <v>2617</v>
      </c>
      <c r="I175" s="231" t="s">
        <v>2617</v>
      </c>
      <c r="J175" s="231" t="s">
        <v>2617</v>
      </c>
      <c r="K175" s="231" t="s">
        <v>2617</v>
      </c>
      <c r="L175" s="231" t="s">
        <v>2617</v>
      </c>
      <c r="M175" s="231" t="s">
        <v>2617</v>
      </c>
      <c r="N175" s="231" t="s">
        <v>2617</v>
      </c>
      <c r="O175" s="231" t="s">
        <v>2617</v>
      </c>
      <c r="P175" s="231" t="s">
        <v>2617</v>
      </c>
      <c r="Q175" s="231" t="s">
        <v>2617</v>
      </c>
      <c r="R175" s="231" t="s">
        <v>2617</v>
      </c>
      <c r="S175" s="231" t="s">
        <v>2617</v>
      </c>
      <c r="T175" s="231" t="s">
        <v>2617</v>
      </c>
      <c r="U175" s="231" t="s">
        <v>2617</v>
      </c>
      <c r="V175" s="231" t="s">
        <v>2617</v>
      </c>
      <c r="W175" s="231" t="s">
        <v>2617</v>
      </c>
      <c r="X175" s="231" t="s">
        <v>2617</v>
      </c>
      <c r="Y175" s="231" t="s">
        <v>2617</v>
      </c>
      <c r="Z175" s="231" t="s">
        <v>2617</v>
      </c>
      <c r="AA175" s="231" t="s">
        <v>2617</v>
      </c>
      <c r="AB175" s="231" t="s">
        <v>2617</v>
      </c>
      <c r="AC175" s="231" t="s">
        <v>2617</v>
      </c>
      <c r="AD175" s="231" t="s">
        <v>2617</v>
      </c>
      <c r="AE175" s="231" t="s">
        <v>2617</v>
      </c>
      <c r="AF175" s="231" t="s">
        <v>2617</v>
      </c>
      <c r="AG175" s="231" t="s">
        <v>2617</v>
      </c>
      <c r="AH175" s="231" t="s">
        <v>2617</v>
      </c>
      <c r="AI175" s="231" t="s">
        <v>2617</v>
      </c>
      <c r="AJ175" s="231" t="s">
        <v>2617</v>
      </c>
      <c r="AK175" s="231" t="s">
        <v>2617</v>
      </c>
      <c r="AL175" s="231" t="s">
        <v>2617</v>
      </c>
      <c r="AM175" s="231" t="s">
        <v>2617</v>
      </c>
      <c r="AN175" s="231" t="s">
        <v>2617</v>
      </c>
      <c r="AO175" s="231" t="s">
        <v>2617</v>
      </c>
      <c r="AP175" s="231" t="s">
        <v>2617</v>
      </c>
      <c r="AQ175" s="231">
        <v>40</v>
      </c>
      <c r="AR175" s="231" t="s">
        <v>2611</v>
      </c>
    </row>
    <row r="176" spans="1:44" x14ac:dyDescent="0.3">
      <c r="A176" s="231">
        <v>201291</v>
      </c>
      <c r="B176" s="231" t="s">
        <v>61</v>
      </c>
      <c r="C176" s="231" t="s">
        <v>2617</v>
      </c>
      <c r="D176" s="231" t="s">
        <v>2617</v>
      </c>
      <c r="E176" s="231" t="s">
        <v>2617</v>
      </c>
      <c r="F176" s="231" t="s">
        <v>2617</v>
      </c>
      <c r="G176" s="231" t="s">
        <v>2617</v>
      </c>
      <c r="H176" s="231" t="s">
        <v>2617</v>
      </c>
      <c r="I176" s="231" t="s">
        <v>2617</v>
      </c>
      <c r="J176" s="231" t="s">
        <v>2617</v>
      </c>
      <c r="K176" s="231" t="s">
        <v>2617</v>
      </c>
      <c r="L176" s="231" t="s">
        <v>2617</v>
      </c>
      <c r="M176" s="231" t="s">
        <v>2617</v>
      </c>
      <c r="N176" s="231" t="s">
        <v>2617</v>
      </c>
      <c r="O176" s="231" t="s">
        <v>2617</v>
      </c>
      <c r="P176" s="231" t="s">
        <v>2617</v>
      </c>
      <c r="Q176" s="231" t="s">
        <v>2617</v>
      </c>
      <c r="R176" s="231" t="s">
        <v>2617</v>
      </c>
      <c r="S176" s="231" t="s">
        <v>2617</v>
      </c>
      <c r="T176" s="231" t="s">
        <v>2617</v>
      </c>
      <c r="U176" s="231" t="s">
        <v>2617</v>
      </c>
      <c r="V176" s="231" t="s">
        <v>2617</v>
      </c>
      <c r="W176" s="231" t="s">
        <v>2617</v>
      </c>
      <c r="X176" s="231" t="s">
        <v>2617</v>
      </c>
      <c r="Y176" s="231" t="s">
        <v>2617</v>
      </c>
      <c r="Z176" s="231" t="s">
        <v>2617</v>
      </c>
      <c r="AA176" s="231" t="s">
        <v>2617</v>
      </c>
      <c r="AB176" s="231" t="s">
        <v>2617</v>
      </c>
      <c r="AC176" s="231" t="s">
        <v>2617</v>
      </c>
      <c r="AD176" s="231" t="s">
        <v>2617</v>
      </c>
      <c r="AE176" s="231" t="s">
        <v>2617</v>
      </c>
      <c r="AF176" s="231" t="s">
        <v>2617</v>
      </c>
      <c r="AG176" s="231" t="s">
        <v>2617</v>
      </c>
      <c r="AH176" s="231" t="s">
        <v>2617</v>
      </c>
      <c r="AI176" s="231" t="s">
        <v>2617</v>
      </c>
      <c r="AJ176" s="231" t="s">
        <v>2617</v>
      </c>
      <c r="AK176" s="231" t="s">
        <v>2617</v>
      </c>
      <c r="AL176" s="231" t="s">
        <v>2617</v>
      </c>
      <c r="AM176" s="231" t="s">
        <v>2617</v>
      </c>
      <c r="AN176" s="231" t="s">
        <v>2617</v>
      </c>
      <c r="AO176" s="231" t="s">
        <v>2617</v>
      </c>
      <c r="AP176" s="231" t="s">
        <v>2617</v>
      </c>
      <c r="AQ176" s="231">
        <v>40</v>
      </c>
      <c r="AR176" s="231" t="s">
        <v>2611</v>
      </c>
    </row>
    <row r="177" spans="1:44" x14ac:dyDescent="0.3">
      <c r="A177" s="231">
        <v>201311</v>
      </c>
      <c r="B177" s="231" t="s">
        <v>61</v>
      </c>
      <c r="C177" s="231" t="s">
        <v>2617</v>
      </c>
      <c r="D177" s="231" t="s">
        <v>2617</v>
      </c>
      <c r="E177" s="231" t="s">
        <v>2617</v>
      </c>
      <c r="F177" s="231" t="s">
        <v>2617</v>
      </c>
      <c r="G177" s="231" t="s">
        <v>2617</v>
      </c>
      <c r="H177" s="231" t="s">
        <v>2617</v>
      </c>
      <c r="I177" s="231" t="s">
        <v>2617</v>
      </c>
      <c r="J177" s="231" t="s">
        <v>2617</v>
      </c>
      <c r="K177" s="231" t="s">
        <v>2617</v>
      </c>
      <c r="L177" s="231" t="s">
        <v>2617</v>
      </c>
      <c r="M177" s="231" t="s">
        <v>2617</v>
      </c>
      <c r="N177" s="231" t="s">
        <v>2617</v>
      </c>
      <c r="O177" s="231" t="s">
        <v>2617</v>
      </c>
      <c r="P177" s="231" t="s">
        <v>2617</v>
      </c>
      <c r="Q177" s="231" t="s">
        <v>2617</v>
      </c>
      <c r="R177" s="231" t="s">
        <v>2617</v>
      </c>
      <c r="S177" s="231" t="s">
        <v>2617</v>
      </c>
      <c r="T177" s="231" t="s">
        <v>2617</v>
      </c>
      <c r="U177" s="231" t="s">
        <v>2617</v>
      </c>
      <c r="V177" s="231" t="s">
        <v>2617</v>
      </c>
      <c r="W177" s="231" t="s">
        <v>2617</v>
      </c>
      <c r="X177" s="231" t="s">
        <v>2617</v>
      </c>
      <c r="Y177" s="231" t="s">
        <v>2617</v>
      </c>
      <c r="Z177" s="231" t="s">
        <v>2617</v>
      </c>
      <c r="AA177" s="231" t="s">
        <v>2617</v>
      </c>
      <c r="AB177" s="231" t="s">
        <v>2617</v>
      </c>
      <c r="AC177" s="231" t="s">
        <v>2617</v>
      </c>
      <c r="AD177" s="231" t="s">
        <v>2617</v>
      </c>
      <c r="AE177" s="231" t="s">
        <v>2617</v>
      </c>
      <c r="AF177" s="231" t="s">
        <v>2617</v>
      </c>
      <c r="AG177" s="231" t="s">
        <v>2617</v>
      </c>
      <c r="AH177" s="231" t="s">
        <v>2617</v>
      </c>
      <c r="AI177" s="231" t="s">
        <v>2617</v>
      </c>
      <c r="AJ177" s="231" t="s">
        <v>2617</v>
      </c>
      <c r="AK177" s="231" t="s">
        <v>2617</v>
      </c>
      <c r="AL177" s="231" t="s">
        <v>2617</v>
      </c>
      <c r="AM177" s="231" t="s">
        <v>2617</v>
      </c>
      <c r="AN177" s="231" t="s">
        <v>2617</v>
      </c>
      <c r="AO177" s="231" t="s">
        <v>2617</v>
      </c>
      <c r="AP177" s="231" t="s">
        <v>2617</v>
      </c>
      <c r="AQ177" s="231">
        <v>40</v>
      </c>
      <c r="AR177" s="231" t="s">
        <v>2611</v>
      </c>
    </row>
    <row r="178" spans="1:44" x14ac:dyDescent="0.3">
      <c r="A178" s="231">
        <v>201384</v>
      </c>
      <c r="B178" s="231" t="s">
        <v>61</v>
      </c>
      <c r="C178" s="231" t="s">
        <v>2617</v>
      </c>
      <c r="D178" s="231" t="s">
        <v>2617</v>
      </c>
      <c r="E178" s="231" t="s">
        <v>2617</v>
      </c>
      <c r="F178" s="231" t="s">
        <v>2617</v>
      </c>
      <c r="G178" s="231" t="s">
        <v>2617</v>
      </c>
      <c r="H178" s="231" t="s">
        <v>2617</v>
      </c>
      <c r="I178" s="231" t="s">
        <v>2617</v>
      </c>
      <c r="J178" s="231" t="s">
        <v>2617</v>
      </c>
      <c r="K178" s="231" t="s">
        <v>2617</v>
      </c>
      <c r="L178" s="231" t="s">
        <v>2617</v>
      </c>
      <c r="M178" s="231" t="s">
        <v>2617</v>
      </c>
      <c r="N178" s="231" t="s">
        <v>2617</v>
      </c>
      <c r="O178" s="231" t="s">
        <v>2617</v>
      </c>
      <c r="P178" s="231" t="s">
        <v>2617</v>
      </c>
      <c r="Q178" s="231" t="s">
        <v>2617</v>
      </c>
      <c r="R178" s="231" t="s">
        <v>2617</v>
      </c>
      <c r="S178" s="231" t="s">
        <v>2617</v>
      </c>
      <c r="T178" s="231" t="s">
        <v>2617</v>
      </c>
      <c r="U178" s="231" t="s">
        <v>2617</v>
      </c>
      <c r="V178" s="231" t="s">
        <v>2617</v>
      </c>
      <c r="W178" s="231" t="s">
        <v>2617</v>
      </c>
      <c r="X178" s="231" t="s">
        <v>2617</v>
      </c>
      <c r="Y178" s="231" t="s">
        <v>2617</v>
      </c>
      <c r="Z178" s="231" t="s">
        <v>2617</v>
      </c>
      <c r="AA178" s="231" t="s">
        <v>2617</v>
      </c>
      <c r="AB178" s="231" t="s">
        <v>2617</v>
      </c>
      <c r="AC178" s="231" t="s">
        <v>2617</v>
      </c>
      <c r="AD178" s="231" t="s">
        <v>2617</v>
      </c>
      <c r="AE178" s="231" t="s">
        <v>2617</v>
      </c>
      <c r="AF178" s="231" t="s">
        <v>2617</v>
      </c>
      <c r="AG178" s="231" t="s">
        <v>2617</v>
      </c>
      <c r="AH178" s="231" t="s">
        <v>2617</v>
      </c>
      <c r="AI178" s="231" t="s">
        <v>2617</v>
      </c>
      <c r="AJ178" s="231" t="s">
        <v>2617</v>
      </c>
      <c r="AK178" s="231" t="s">
        <v>2617</v>
      </c>
      <c r="AL178" s="231" t="s">
        <v>2617</v>
      </c>
      <c r="AM178" s="231" t="s">
        <v>2617</v>
      </c>
      <c r="AN178" s="231" t="s">
        <v>2617</v>
      </c>
      <c r="AO178" s="231" t="s">
        <v>2617</v>
      </c>
      <c r="AP178" s="231" t="s">
        <v>2617</v>
      </c>
      <c r="AQ178" s="231">
        <v>40</v>
      </c>
      <c r="AR178" s="231" t="s">
        <v>2611</v>
      </c>
    </row>
    <row r="179" spans="1:44" x14ac:dyDescent="0.3">
      <c r="A179" s="231">
        <v>201516</v>
      </c>
      <c r="B179" s="231" t="s">
        <v>61</v>
      </c>
      <c r="C179" s="231" t="s">
        <v>2617</v>
      </c>
      <c r="D179" s="231" t="s">
        <v>2617</v>
      </c>
      <c r="E179" s="231" t="s">
        <v>2617</v>
      </c>
      <c r="F179" s="231" t="s">
        <v>2617</v>
      </c>
      <c r="G179" s="231" t="s">
        <v>2617</v>
      </c>
      <c r="H179" s="231" t="s">
        <v>2617</v>
      </c>
      <c r="I179" s="231" t="s">
        <v>2617</v>
      </c>
      <c r="J179" s="231" t="s">
        <v>2617</v>
      </c>
      <c r="K179" s="231" t="s">
        <v>2617</v>
      </c>
      <c r="L179" s="231" t="s">
        <v>2617</v>
      </c>
      <c r="M179" s="231" t="s">
        <v>2617</v>
      </c>
      <c r="N179" s="231" t="s">
        <v>2617</v>
      </c>
      <c r="O179" s="231" t="s">
        <v>2617</v>
      </c>
      <c r="P179" s="231" t="s">
        <v>2617</v>
      </c>
      <c r="Q179" s="231" t="s">
        <v>2617</v>
      </c>
      <c r="R179" s="231" t="s">
        <v>2617</v>
      </c>
      <c r="S179" s="231" t="s">
        <v>2617</v>
      </c>
      <c r="T179" s="231" t="s">
        <v>2617</v>
      </c>
      <c r="U179" s="231" t="s">
        <v>2617</v>
      </c>
      <c r="V179" s="231" t="s">
        <v>2617</v>
      </c>
      <c r="W179" s="231" t="s">
        <v>2617</v>
      </c>
      <c r="X179" s="231" t="s">
        <v>2617</v>
      </c>
      <c r="Y179" s="231" t="s">
        <v>2617</v>
      </c>
      <c r="Z179" s="231" t="s">
        <v>2617</v>
      </c>
      <c r="AA179" s="231" t="s">
        <v>2617</v>
      </c>
      <c r="AB179" s="231" t="s">
        <v>2617</v>
      </c>
      <c r="AC179" s="231" t="s">
        <v>2617</v>
      </c>
      <c r="AD179" s="231" t="s">
        <v>2617</v>
      </c>
      <c r="AE179" s="231" t="s">
        <v>2617</v>
      </c>
      <c r="AF179" s="231" t="s">
        <v>2617</v>
      </c>
      <c r="AG179" s="231" t="s">
        <v>2617</v>
      </c>
      <c r="AH179" s="231" t="s">
        <v>2617</v>
      </c>
      <c r="AI179" s="231" t="s">
        <v>2617</v>
      </c>
      <c r="AJ179" s="231" t="s">
        <v>2617</v>
      </c>
      <c r="AK179" s="231" t="s">
        <v>2617</v>
      </c>
      <c r="AL179" s="231" t="s">
        <v>2617</v>
      </c>
      <c r="AM179" s="231" t="s">
        <v>2617</v>
      </c>
      <c r="AN179" s="231" t="s">
        <v>2617</v>
      </c>
      <c r="AO179" s="231" t="s">
        <v>2617</v>
      </c>
      <c r="AP179" s="231" t="s">
        <v>2617</v>
      </c>
      <c r="AQ179" s="231">
        <v>40</v>
      </c>
      <c r="AR179" s="231" t="s">
        <v>2611</v>
      </c>
    </row>
    <row r="180" spans="1:44" x14ac:dyDescent="0.3">
      <c r="A180" s="231">
        <v>201528</v>
      </c>
      <c r="B180" s="231" t="s">
        <v>61</v>
      </c>
      <c r="C180" s="231" t="s">
        <v>2617</v>
      </c>
      <c r="D180" s="231" t="s">
        <v>2617</v>
      </c>
      <c r="E180" s="231" t="s">
        <v>2617</v>
      </c>
      <c r="F180" s="231" t="s">
        <v>2617</v>
      </c>
      <c r="G180" s="231" t="s">
        <v>2617</v>
      </c>
      <c r="H180" s="231" t="s">
        <v>2617</v>
      </c>
      <c r="I180" s="231" t="s">
        <v>2617</v>
      </c>
      <c r="J180" s="231" t="s">
        <v>2617</v>
      </c>
      <c r="K180" s="231" t="s">
        <v>2617</v>
      </c>
      <c r="L180" s="231" t="s">
        <v>2617</v>
      </c>
      <c r="M180" s="231" t="s">
        <v>2617</v>
      </c>
      <c r="N180" s="231" t="s">
        <v>2617</v>
      </c>
      <c r="O180" s="231" t="s">
        <v>2617</v>
      </c>
      <c r="P180" s="231" t="s">
        <v>2617</v>
      </c>
      <c r="Q180" s="231" t="s">
        <v>2617</v>
      </c>
      <c r="R180" s="231" t="s">
        <v>2617</v>
      </c>
      <c r="S180" s="231" t="s">
        <v>2617</v>
      </c>
      <c r="T180" s="231" t="s">
        <v>2617</v>
      </c>
      <c r="U180" s="231" t="s">
        <v>2617</v>
      </c>
      <c r="V180" s="231" t="s">
        <v>2617</v>
      </c>
      <c r="W180" s="231" t="s">
        <v>2617</v>
      </c>
      <c r="X180" s="231" t="s">
        <v>2617</v>
      </c>
      <c r="Y180" s="231" t="s">
        <v>2617</v>
      </c>
      <c r="Z180" s="231" t="s">
        <v>2617</v>
      </c>
      <c r="AA180" s="231" t="s">
        <v>2617</v>
      </c>
      <c r="AB180" s="231" t="s">
        <v>2617</v>
      </c>
      <c r="AC180" s="231" t="s">
        <v>2617</v>
      </c>
      <c r="AD180" s="231" t="s">
        <v>2617</v>
      </c>
      <c r="AE180" s="231" t="s">
        <v>2617</v>
      </c>
      <c r="AF180" s="231" t="s">
        <v>2617</v>
      </c>
      <c r="AG180" s="231" t="s">
        <v>2617</v>
      </c>
      <c r="AH180" s="231" t="s">
        <v>2617</v>
      </c>
      <c r="AI180" s="231" t="s">
        <v>2617</v>
      </c>
      <c r="AJ180" s="231" t="s">
        <v>2617</v>
      </c>
      <c r="AK180" s="231" t="s">
        <v>2617</v>
      </c>
      <c r="AL180" s="231" t="s">
        <v>2617</v>
      </c>
      <c r="AM180" s="231" t="s">
        <v>2617</v>
      </c>
      <c r="AN180" s="231" t="s">
        <v>2617</v>
      </c>
      <c r="AO180" s="231" t="s">
        <v>2617</v>
      </c>
      <c r="AP180" s="231" t="s">
        <v>2617</v>
      </c>
      <c r="AQ180" s="231">
        <v>40</v>
      </c>
      <c r="AR180" s="231" t="s">
        <v>2611</v>
      </c>
    </row>
    <row r="181" spans="1:44" x14ac:dyDescent="0.3">
      <c r="A181" s="231">
        <v>201561</v>
      </c>
      <c r="B181" s="231" t="s">
        <v>61</v>
      </c>
      <c r="C181" s="231" t="s">
        <v>2617</v>
      </c>
      <c r="D181" s="231" t="s">
        <v>2617</v>
      </c>
      <c r="E181" s="231" t="s">
        <v>2617</v>
      </c>
      <c r="F181" s="231" t="s">
        <v>2617</v>
      </c>
      <c r="G181" s="231" t="s">
        <v>2617</v>
      </c>
      <c r="H181" s="231" t="s">
        <v>2617</v>
      </c>
      <c r="I181" s="231" t="s">
        <v>2617</v>
      </c>
      <c r="J181" s="231" t="s">
        <v>2617</v>
      </c>
      <c r="K181" s="231" t="s">
        <v>2617</v>
      </c>
      <c r="L181" s="231" t="s">
        <v>2617</v>
      </c>
      <c r="M181" s="231" t="s">
        <v>2617</v>
      </c>
      <c r="N181" s="231" t="s">
        <v>2617</v>
      </c>
      <c r="O181" s="231" t="s">
        <v>2617</v>
      </c>
      <c r="P181" s="231" t="s">
        <v>2617</v>
      </c>
      <c r="Q181" s="231" t="s">
        <v>2617</v>
      </c>
      <c r="R181" s="231" t="s">
        <v>2617</v>
      </c>
      <c r="S181" s="231" t="s">
        <v>2617</v>
      </c>
      <c r="T181" s="231" t="s">
        <v>2617</v>
      </c>
      <c r="U181" s="231" t="s">
        <v>2617</v>
      </c>
      <c r="V181" s="231" t="s">
        <v>2617</v>
      </c>
      <c r="W181" s="231" t="s">
        <v>2617</v>
      </c>
      <c r="X181" s="231" t="s">
        <v>2617</v>
      </c>
      <c r="Y181" s="231" t="s">
        <v>2617</v>
      </c>
      <c r="Z181" s="231" t="s">
        <v>2617</v>
      </c>
      <c r="AA181" s="231" t="s">
        <v>2617</v>
      </c>
      <c r="AB181" s="231" t="s">
        <v>2617</v>
      </c>
      <c r="AC181" s="231" t="s">
        <v>2617</v>
      </c>
      <c r="AD181" s="231" t="s">
        <v>2617</v>
      </c>
      <c r="AE181" s="231" t="s">
        <v>2617</v>
      </c>
      <c r="AF181" s="231" t="s">
        <v>2617</v>
      </c>
      <c r="AG181" s="231" t="s">
        <v>2617</v>
      </c>
      <c r="AH181" s="231" t="s">
        <v>2617</v>
      </c>
      <c r="AI181" s="231" t="s">
        <v>2617</v>
      </c>
      <c r="AJ181" s="231" t="s">
        <v>2617</v>
      </c>
      <c r="AK181" s="231" t="s">
        <v>2617</v>
      </c>
      <c r="AL181" s="231" t="s">
        <v>2617</v>
      </c>
      <c r="AM181" s="231" t="s">
        <v>2617</v>
      </c>
      <c r="AN181" s="231" t="s">
        <v>2617</v>
      </c>
      <c r="AO181" s="231" t="s">
        <v>2617</v>
      </c>
      <c r="AP181" s="231" t="s">
        <v>2617</v>
      </c>
      <c r="AQ181" s="231">
        <v>40</v>
      </c>
      <c r="AR181" s="231" t="s">
        <v>2611</v>
      </c>
    </row>
    <row r="182" spans="1:44" x14ac:dyDescent="0.3">
      <c r="A182" s="231">
        <v>201666</v>
      </c>
      <c r="B182" s="231" t="s">
        <v>61</v>
      </c>
      <c r="C182" s="231" t="s">
        <v>2617</v>
      </c>
      <c r="D182" s="231" t="s">
        <v>2617</v>
      </c>
      <c r="E182" s="231" t="s">
        <v>2617</v>
      </c>
      <c r="F182" s="231" t="s">
        <v>2617</v>
      </c>
      <c r="G182" s="231" t="s">
        <v>2617</v>
      </c>
      <c r="H182" s="231" t="s">
        <v>2617</v>
      </c>
      <c r="I182" s="231" t="s">
        <v>2617</v>
      </c>
      <c r="J182" s="231" t="s">
        <v>2617</v>
      </c>
      <c r="K182" s="231" t="s">
        <v>2617</v>
      </c>
      <c r="L182" s="231" t="s">
        <v>2617</v>
      </c>
      <c r="M182" s="231" t="s">
        <v>2617</v>
      </c>
      <c r="N182" s="231" t="s">
        <v>2617</v>
      </c>
      <c r="O182" s="231" t="s">
        <v>2617</v>
      </c>
      <c r="P182" s="231" t="s">
        <v>2617</v>
      </c>
      <c r="Q182" s="231" t="s">
        <v>2617</v>
      </c>
      <c r="R182" s="231" t="s">
        <v>2617</v>
      </c>
      <c r="S182" s="231" t="s">
        <v>2617</v>
      </c>
      <c r="T182" s="231" t="s">
        <v>2617</v>
      </c>
      <c r="U182" s="231" t="s">
        <v>2617</v>
      </c>
      <c r="V182" s="231" t="s">
        <v>2617</v>
      </c>
      <c r="W182" s="231" t="s">
        <v>2617</v>
      </c>
      <c r="X182" s="231" t="s">
        <v>2617</v>
      </c>
      <c r="Y182" s="231" t="s">
        <v>2617</v>
      </c>
      <c r="Z182" s="231" t="s">
        <v>2617</v>
      </c>
      <c r="AA182" s="231" t="s">
        <v>2617</v>
      </c>
      <c r="AB182" s="231" t="s">
        <v>2617</v>
      </c>
      <c r="AC182" s="231" t="s">
        <v>2617</v>
      </c>
      <c r="AD182" s="231" t="s">
        <v>2617</v>
      </c>
      <c r="AE182" s="231" t="s">
        <v>2617</v>
      </c>
      <c r="AF182" s="231" t="s">
        <v>2617</v>
      </c>
      <c r="AG182" s="231" t="s">
        <v>2617</v>
      </c>
      <c r="AH182" s="231" t="s">
        <v>2617</v>
      </c>
      <c r="AI182" s="231" t="s">
        <v>2617</v>
      </c>
      <c r="AJ182" s="231" t="s">
        <v>2617</v>
      </c>
      <c r="AK182" s="231" t="s">
        <v>2617</v>
      </c>
      <c r="AL182" s="231" t="s">
        <v>2617</v>
      </c>
      <c r="AM182" s="231" t="s">
        <v>2617</v>
      </c>
      <c r="AN182" s="231" t="s">
        <v>2617</v>
      </c>
      <c r="AO182" s="231" t="s">
        <v>2617</v>
      </c>
      <c r="AP182" s="231" t="s">
        <v>2617</v>
      </c>
      <c r="AQ182" s="231">
        <v>40</v>
      </c>
      <c r="AR182" s="231" t="s">
        <v>2611</v>
      </c>
    </row>
    <row r="183" spans="1:44" x14ac:dyDescent="0.3">
      <c r="A183" s="231">
        <v>201670</v>
      </c>
      <c r="B183" s="231" t="s">
        <v>61</v>
      </c>
      <c r="C183" s="231" t="s">
        <v>2617</v>
      </c>
      <c r="D183" s="231" t="s">
        <v>2617</v>
      </c>
      <c r="E183" s="231" t="s">
        <v>2617</v>
      </c>
      <c r="F183" s="231" t="s">
        <v>2617</v>
      </c>
      <c r="G183" s="231" t="s">
        <v>2617</v>
      </c>
      <c r="H183" s="231" t="s">
        <v>2617</v>
      </c>
      <c r="I183" s="231" t="s">
        <v>2617</v>
      </c>
      <c r="J183" s="231" t="s">
        <v>2617</v>
      </c>
      <c r="K183" s="231" t="s">
        <v>2617</v>
      </c>
      <c r="L183" s="231" t="s">
        <v>2617</v>
      </c>
      <c r="M183" s="231" t="s">
        <v>2617</v>
      </c>
      <c r="N183" s="231" t="s">
        <v>2617</v>
      </c>
      <c r="O183" s="231" t="s">
        <v>2617</v>
      </c>
      <c r="P183" s="231" t="s">
        <v>2617</v>
      </c>
      <c r="Q183" s="231" t="s">
        <v>2617</v>
      </c>
      <c r="R183" s="231" t="s">
        <v>2617</v>
      </c>
      <c r="S183" s="231" t="s">
        <v>2617</v>
      </c>
      <c r="T183" s="231" t="s">
        <v>2617</v>
      </c>
      <c r="U183" s="231" t="s">
        <v>2617</v>
      </c>
      <c r="V183" s="231" t="s">
        <v>2617</v>
      </c>
      <c r="W183" s="231" t="s">
        <v>2617</v>
      </c>
      <c r="X183" s="231" t="s">
        <v>2617</v>
      </c>
      <c r="Y183" s="231" t="s">
        <v>2617</v>
      </c>
      <c r="Z183" s="231" t="s">
        <v>2617</v>
      </c>
      <c r="AA183" s="231" t="s">
        <v>2617</v>
      </c>
      <c r="AB183" s="231" t="s">
        <v>2617</v>
      </c>
      <c r="AC183" s="231" t="s">
        <v>2617</v>
      </c>
      <c r="AD183" s="231" t="s">
        <v>2617</v>
      </c>
      <c r="AE183" s="231" t="s">
        <v>2617</v>
      </c>
      <c r="AF183" s="231" t="s">
        <v>2617</v>
      </c>
      <c r="AG183" s="231" t="s">
        <v>2617</v>
      </c>
      <c r="AH183" s="231" t="s">
        <v>2617</v>
      </c>
      <c r="AI183" s="231" t="s">
        <v>2617</v>
      </c>
      <c r="AJ183" s="231" t="s">
        <v>2617</v>
      </c>
      <c r="AK183" s="231" t="s">
        <v>2617</v>
      </c>
      <c r="AL183" s="231" t="s">
        <v>2617</v>
      </c>
      <c r="AM183" s="231" t="s">
        <v>2617</v>
      </c>
      <c r="AN183" s="231" t="s">
        <v>2617</v>
      </c>
      <c r="AO183" s="231" t="s">
        <v>2617</v>
      </c>
      <c r="AP183" s="231" t="s">
        <v>2617</v>
      </c>
      <c r="AQ183" s="231">
        <v>40</v>
      </c>
      <c r="AR183" s="231" t="s">
        <v>2611</v>
      </c>
    </row>
    <row r="184" spans="1:44" x14ac:dyDescent="0.3">
      <c r="A184" s="231">
        <v>201722</v>
      </c>
      <c r="B184" s="231" t="s">
        <v>61</v>
      </c>
      <c r="C184" s="231" t="s">
        <v>2617</v>
      </c>
      <c r="D184" s="231" t="s">
        <v>2617</v>
      </c>
      <c r="E184" s="231" t="s">
        <v>2617</v>
      </c>
      <c r="F184" s="231" t="s">
        <v>2617</v>
      </c>
      <c r="G184" s="231" t="s">
        <v>2617</v>
      </c>
      <c r="H184" s="231" t="s">
        <v>2617</v>
      </c>
      <c r="I184" s="231" t="s">
        <v>2617</v>
      </c>
      <c r="J184" s="231" t="s">
        <v>2617</v>
      </c>
      <c r="K184" s="231" t="s">
        <v>2617</v>
      </c>
      <c r="L184" s="231" t="s">
        <v>2617</v>
      </c>
      <c r="M184" s="231" t="s">
        <v>2617</v>
      </c>
      <c r="N184" s="231" t="s">
        <v>2617</v>
      </c>
      <c r="O184" s="231" t="s">
        <v>2617</v>
      </c>
      <c r="P184" s="231" t="s">
        <v>2617</v>
      </c>
      <c r="Q184" s="231" t="s">
        <v>2617</v>
      </c>
      <c r="R184" s="231" t="s">
        <v>2617</v>
      </c>
      <c r="S184" s="231" t="s">
        <v>2617</v>
      </c>
      <c r="T184" s="231" t="s">
        <v>2617</v>
      </c>
      <c r="U184" s="231" t="s">
        <v>2617</v>
      </c>
      <c r="V184" s="231" t="s">
        <v>2617</v>
      </c>
      <c r="W184" s="231" t="s">
        <v>2617</v>
      </c>
      <c r="X184" s="231" t="s">
        <v>2617</v>
      </c>
      <c r="Y184" s="231" t="s">
        <v>2617</v>
      </c>
      <c r="Z184" s="231" t="s">
        <v>2617</v>
      </c>
      <c r="AA184" s="231" t="s">
        <v>2617</v>
      </c>
      <c r="AB184" s="231" t="s">
        <v>2617</v>
      </c>
      <c r="AC184" s="231" t="s">
        <v>2617</v>
      </c>
      <c r="AD184" s="231" t="s">
        <v>2617</v>
      </c>
      <c r="AE184" s="231" t="s">
        <v>2617</v>
      </c>
      <c r="AF184" s="231" t="s">
        <v>2617</v>
      </c>
      <c r="AG184" s="231" t="s">
        <v>2617</v>
      </c>
      <c r="AH184" s="231" t="s">
        <v>2617</v>
      </c>
      <c r="AI184" s="231" t="s">
        <v>2617</v>
      </c>
      <c r="AJ184" s="231" t="s">
        <v>2617</v>
      </c>
      <c r="AK184" s="231" t="s">
        <v>2617</v>
      </c>
      <c r="AL184" s="231" t="s">
        <v>2617</v>
      </c>
      <c r="AM184" s="231" t="s">
        <v>2617</v>
      </c>
      <c r="AN184" s="231" t="s">
        <v>2617</v>
      </c>
      <c r="AO184" s="231" t="s">
        <v>2617</v>
      </c>
      <c r="AP184" s="231" t="s">
        <v>2617</v>
      </c>
      <c r="AQ184" s="231">
        <v>40</v>
      </c>
      <c r="AR184" s="231" t="s">
        <v>2611</v>
      </c>
    </row>
    <row r="185" spans="1:44" x14ac:dyDescent="0.3">
      <c r="A185" s="231">
        <v>201872</v>
      </c>
      <c r="B185" s="231" t="s">
        <v>61</v>
      </c>
      <c r="C185" s="231" t="s">
        <v>2617</v>
      </c>
      <c r="D185" s="231" t="s">
        <v>2617</v>
      </c>
      <c r="E185" s="231" t="s">
        <v>2617</v>
      </c>
      <c r="F185" s="231" t="s">
        <v>2617</v>
      </c>
      <c r="G185" s="231" t="s">
        <v>2617</v>
      </c>
      <c r="H185" s="231" t="s">
        <v>2617</v>
      </c>
      <c r="I185" s="231" t="s">
        <v>2617</v>
      </c>
      <c r="J185" s="231" t="s">
        <v>2617</v>
      </c>
      <c r="K185" s="231" t="s">
        <v>2617</v>
      </c>
      <c r="L185" s="231" t="s">
        <v>2617</v>
      </c>
      <c r="M185" s="231" t="s">
        <v>2617</v>
      </c>
      <c r="N185" s="231" t="s">
        <v>2617</v>
      </c>
      <c r="O185" s="231" t="s">
        <v>2617</v>
      </c>
      <c r="P185" s="231" t="s">
        <v>2617</v>
      </c>
      <c r="Q185" s="231" t="s">
        <v>2617</v>
      </c>
      <c r="R185" s="231" t="s">
        <v>2617</v>
      </c>
      <c r="S185" s="231" t="s">
        <v>2617</v>
      </c>
      <c r="T185" s="231" t="s">
        <v>2617</v>
      </c>
      <c r="U185" s="231" t="s">
        <v>2617</v>
      </c>
      <c r="V185" s="231" t="s">
        <v>2617</v>
      </c>
      <c r="W185" s="231" t="s">
        <v>2617</v>
      </c>
      <c r="X185" s="231" t="s">
        <v>2617</v>
      </c>
      <c r="Y185" s="231" t="s">
        <v>2617</v>
      </c>
      <c r="Z185" s="231" t="s">
        <v>2617</v>
      </c>
      <c r="AA185" s="231" t="s">
        <v>2617</v>
      </c>
      <c r="AB185" s="231" t="s">
        <v>2617</v>
      </c>
      <c r="AC185" s="231" t="s">
        <v>2617</v>
      </c>
      <c r="AD185" s="231" t="s">
        <v>2617</v>
      </c>
      <c r="AE185" s="231" t="s">
        <v>2617</v>
      </c>
      <c r="AF185" s="231" t="s">
        <v>2617</v>
      </c>
      <c r="AG185" s="231" t="s">
        <v>2617</v>
      </c>
      <c r="AH185" s="231" t="s">
        <v>2617</v>
      </c>
      <c r="AI185" s="231" t="s">
        <v>2617</v>
      </c>
      <c r="AJ185" s="231" t="s">
        <v>2617</v>
      </c>
      <c r="AK185" s="231" t="s">
        <v>2617</v>
      </c>
      <c r="AL185" s="231" t="s">
        <v>2617</v>
      </c>
      <c r="AM185" s="231" t="s">
        <v>2617</v>
      </c>
      <c r="AN185" s="231" t="s">
        <v>2617</v>
      </c>
      <c r="AO185" s="231" t="s">
        <v>2617</v>
      </c>
      <c r="AP185" s="231" t="s">
        <v>2617</v>
      </c>
      <c r="AQ185" s="231">
        <v>40</v>
      </c>
      <c r="AR185" s="231" t="s">
        <v>2611</v>
      </c>
    </row>
    <row r="186" spans="1:44" x14ac:dyDescent="0.3">
      <c r="A186" s="231">
        <v>201893</v>
      </c>
      <c r="B186" s="231" t="s">
        <v>61</v>
      </c>
      <c r="C186" s="231" t="s">
        <v>2617</v>
      </c>
      <c r="D186" s="231" t="s">
        <v>2617</v>
      </c>
      <c r="E186" s="231" t="s">
        <v>2617</v>
      </c>
      <c r="F186" s="231" t="s">
        <v>2617</v>
      </c>
      <c r="G186" s="231" t="s">
        <v>2617</v>
      </c>
      <c r="H186" s="231" t="s">
        <v>2617</v>
      </c>
      <c r="I186" s="231" t="s">
        <v>2617</v>
      </c>
      <c r="J186" s="231" t="s">
        <v>2617</v>
      </c>
      <c r="K186" s="231" t="s">
        <v>2617</v>
      </c>
      <c r="L186" s="231" t="s">
        <v>2617</v>
      </c>
      <c r="M186" s="231" t="s">
        <v>2617</v>
      </c>
      <c r="N186" s="231" t="s">
        <v>2617</v>
      </c>
      <c r="O186" s="231" t="s">
        <v>2617</v>
      </c>
      <c r="P186" s="231" t="s">
        <v>2617</v>
      </c>
      <c r="Q186" s="231" t="s">
        <v>2617</v>
      </c>
      <c r="R186" s="231" t="s">
        <v>2617</v>
      </c>
      <c r="S186" s="231" t="s">
        <v>2617</v>
      </c>
      <c r="T186" s="231" t="s">
        <v>2617</v>
      </c>
      <c r="U186" s="231" t="s">
        <v>2617</v>
      </c>
      <c r="V186" s="231" t="s">
        <v>2617</v>
      </c>
      <c r="W186" s="231" t="s">
        <v>2617</v>
      </c>
      <c r="X186" s="231" t="s">
        <v>2617</v>
      </c>
      <c r="Y186" s="231" t="s">
        <v>2617</v>
      </c>
      <c r="Z186" s="231" t="s">
        <v>2617</v>
      </c>
      <c r="AA186" s="231" t="s">
        <v>2617</v>
      </c>
      <c r="AB186" s="231" t="s">
        <v>2617</v>
      </c>
      <c r="AC186" s="231" t="s">
        <v>2617</v>
      </c>
      <c r="AD186" s="231" t="s">
        <v>2617</v>
      </c>
      <c r="AE186" s="231" t="s">
        <v>2617</v>
      </c>
      <c r="AF186" s="231" t="s">
        <v>2617</v>
      </c>
      <c r="AG186" s="231" t="s">
        <v>2617</v>
      </c>
      <c r="AH186" s="231" t="s">
        <v>2617</v>
      </c>
      <c r="AI186" s="231" t="s">
        <v>2617</v>
      </c>
      <c r="AJ186" s="231" t="s">
        <v>2617</v>
      </c>
      <c r="AK186" s="231" t="s">
        <v>2617</v>
      </c>
      <c r="AL186" s="231" t="s">
        <v>2617</v>
      </c>
      <c r="AM186" s="231" t="s">
        <v>2617</v>
      </c>
      <c r="AN186" s="231" t="s">
        <v>2617</v>
      </c>
      <c r="AO186" s="231" t="s">
        <v>2617</v>
      </c>
      <c r="AP186" s="231" t="s">
        <v>2617</v>
      </c>
      <c r="AQ186" s="231">
        <v>40</v>
      </c>
      <c r="AR186" s="231" t="s">
        <v>2611</v>
      </c>
    </row>
    <row r="187" spans="1:44" x14ac:dyDescent="0.3">
      <c r="A187" s="231">
        <v>201902</v>
      </c>
      <c r="B187" s="231" t="s">
        <v>61</v>
      </c>
      <c r="C187" s="231" t="s">
        <v>2617</v>
      </c>
      <c r="D187" s="231" t="s">
        <v>2617</v>
      </c>
      <c r="E187" s="231" t="s">
        <v>2617</v>
      </c>
      <c r="F187" s="231" t="s">
        <v>2617</v>
      </c>
      <c r="G187" s="231" t="s">
        <v>2617</v>
      </c>
      <c r="H187" s="231" t="s">
        <v>2617</v>
      </c>
      <c r="I187" s="231" t="s">
        <v>2617</v>
      </c>
      <c r="J187" s="231" t="s">
        <v>2617</v>
      </c>
      <c r="K187" s="231" t="s">
        <v>2617</v>
      </c>
      <c r="L187" s="231" t="s">
        <v>2617</v>
      </c>
      <c r="M187" s="231" t="s">
        <v>2617</v>
      </c>
      <c r="N187" s="231" t="s">
        <v>2617</v>
      </c>
      <c r="O187" s="231" t="s">
        <v>2617</v>
      </c>
      <c r="P187" s="231" t="s">
        <v>2617</v>
      </c>
      <c r="Q187" s="231" t="s">
        <v>2617</v>
      </c>
      <c r="R187" s="231" t="s">
        <v>2617</v>
      </c>
      <c r="S187" s="231" t="s">
        <v>2617</v>
      </c>
      <c r="T187" s="231" t="s">
        <v>2617</v>
      </c>
      <c r="U187" s="231" t="s">
        <v>2617</v>
      </c>
      <c r="V187" s="231" t="s">
        <v>2617</v>
      </c>
      <c r="W187" s="231" t="s">
        <v>2617</v>
      </c>
      <c r="X187" s="231" t="s">
        <v>2617</v>
      </c>
      <c r="Y187" s="231" t="s">
        <v>2617</v>
      </c>
      <c r="Z187" s="231" t="s">
        <v>2617</v>
      </c>
      <c r="AA187" s="231" t="s">
        <v>2617</v>
      </c>
      <c r="AB187" s="231" t="s">
        <v>2617</v>
      </c>
      <c r="AC187" s="231" t="s">
        <v>2617</v>
      </c>
      <c r="AD187" s="231" t="s">
        <v>2617</v>
      </c>
      <c r="AE187" s="231" t="s">
        <v>2617</v>
      </c>
      <c r="AF187" s="231" t="s">
        <v>2617</v>
      </c>
      <c r="AG187" s="231" t="s">
        <v>2617</v>
      </c>
      <c r="AH187" s="231" t="s">
        <v>2617</v>
      </c>
      <c r="AI187" s="231" t="s">
        <v>2617</v>
      </c>
      <c r="AJ187" s="231" t="s">
        <v>2617</v>
      </c>
      <c r="AK187" s="231" t="s">
        <v>2617</v>
      </c>
      <c r="AL187" s="231" t="s">
        <v>2617</v>
      </c>
      <c r="AM187" s="231" t="s">
        <v>2617</v>
      </c>
      <c r="AN187" s="231" t="s">
        <v>2617</v>
      </c>
      <c r="AO187" s="231" t="s">
        <v>2617</v>
      </c>
      <c r="AP187" s="231" t="s">
        <v>2617</v>
      </c>
      <c r="AQ187" s="231">
        <v>40</v>
      </c>
      <c r="AR187" s="231" t="s">
        <v>2611</v>
      </c>
    </row>
    <row r="188" spans="1:44" x14ac:dyDescent="0.3">
      <c r="A188" s="231">
        <v>202012</v>
      </c>
      <c r="B188" s="231" t="s">
        <v>61</v>
      </c>
      <c r="C188" s="231" t="s">
        <v>2617</v>
      </c>
      <c r="D188" s="231" t="s">
        <v>2617</v>
      </c>
      <c r="E188" s="231" t="s">
        <v>2617</v>
      </c>
      <c r="F188" s="231" t="s">
        <v>2617</v>
      </c>
      <c r="G188" s="231" t="s">
        <v>2617</v>
      </c>
      <c r="H188" s="231" t="s">
        <v>2617</v>
      </c>
      <c r="I188" s="231" t="s">
        <v>2617</v>
      </c>
      <c r="J188" s="231" t="s">
        <v>2617</v>
      </c>
      <c r="K188" s="231" t="s">
        <v>2617</v>
      </c>
      <c r="L188" s="231" t="s">
        <v>2617</v>
      </c>
      <c r="M188" s="231" t="s">
        <v>2617</v>
      </c>
      <c r="N188" s="231" t="s">
        <v>2617</v>
      </c>
      <c r="O188" s="231" t="s">
        <v>2617</v>
      </c>
      <c r="P188" s="231" t="s">
        <v>2617</v>
      </c>
      <c r="Q188" s="231" t="s">
        <v>2617</v>
      </c>
      <c r="R188" s="231" t="s">
        <v>2617</v>
      </c>
      <c r="S188" s="231" t="s">
        <v>2617</v>
      </c>
      <c r="T188" s="231" t="s">
        <v>2617</v>
      </c>
      <c r="U188" s="231" t="s">
        <v>2617</v>
      </c>
      <c r="V188" s="231" t="s">
        <v>2617</v>
      </c>
      <c r="W188" s="231" t="s">
        <v>2617</v>
      </c>
      <c r="X188" s="231" t="s">
        <v>2617</v>
      </c>
      <c r="Y188" s="231" t="s">
        <v>2617</v>
      </c>
      <c r="Z188" s="231" t="s">
        <v>2617</v>
      </c>
      <c r="AA188" s="231" t="s">
        <v>2617</v>
      </c>
      <c r="AB188" s="231" t="s">
        <v>2617</v>
      </c>
      <c r="AC188" s="231" t="s">
        <v>2617</v>
      </c>
      <c r="AD188" s="231" t="s">
        <v>2617</v>
      </c>
      <c r="AE188" s="231" t="s">
        <v>2617</v>
      </c>
      <c r="AF188" s="231" t="s">
        <v>2617</v>
      </c>
      <c r="AG188" s="231" t="s">
        <v>2617</v>
      </c>
      <c r="AH188" s="231" t="s">
        <v>2617</v>
      </c>
      <c r="AI188" s="231" t="s">
        <v>2617</v>
      </c>
      <c r="AJ188" s="231" t="s">
        <v>2617</v>
      </c>
      <c r="AK188" s="231" t="s">
        <v>2617</v>
      </c>
      <c r="AL188" s="231" t="s">
        <v>2617</v>
      </c>
      <c r="AM188" s="231" t="s">
        <v>2617</v>
      </c>
      <c r="AN188" s="231" t="s">
        <v>2617</v>
      </c>
      <c r="AO188" s="231" t="s">
        <v>2617</v>
      </c>
      <c r="AP188" s="231" t="s">
        <v>2617</v>
      </c>
      <c r="AQ188" s="231">
        <v>40</v>
      </c>
      <c r="AR188" s="231" t="s">
        <v>2611</v>
      </c>
    </row>
    <row r="189" spans="1:44" x14ac:dyDescent="0.3">
      <c r="A189" s="231">
        <v>202164</v>
      </c>
      <c r="B189" s="231" t="s">
        <v>61</v>
      </c>
      <c r="C189" s="231" t="s">
        <v>2617</v>
      </c>
      <c r="D189" s="231" t="s">
        <v>2617</v>
      </c>
      <c r="E189" s="231" t="s">
        <v>2617</v>
      </c>
      <c r="F189" s="231" t="s">
        <v>2617</v>
      </c>
      <c r="G189" s="231" t="s">
        <v>2617</v>
      </c>
      <c r="H189" s="231" t="s">
        <v>2617</v>
      </c>
      <c r="I189" s="231" t="s">
        <v>2617</v>
      </c>
      <c r="J189" s="231" t="s">
        <v>2617</v>
      </c>
      <c r="K189" s="231" t="s">
        <v>2617</v>
      </c>
      <c r="L189" s="231" t="s">
        <v>2617</v>
      </c>
      <c r="M189" s="231" t="s">
        <v>2617</v>
      </c>
      <c r="N189" s="231" t="s">
        <v>2617</v>
      </c>
      <c r="O189" s="231" t="s">
        <v>2617</v>
      </c>
      <c r="P189" s="231" t="s">
        <v>2617</v>
      </c>
      <c r="Q189" s="231" t="s">
        <v>2617</v>
      </c>
      <c r="R189" s="231" t="s">
        <v>2617</v>
      </c>
      <c r="S189" s="231" t="s">
        <v>2617</v>
      </c>
      <c r="T189" s="231" t="s">
        <v>2617</v>
      </c>
      <c r="U189" s="231" t="s">
        <v>2617</v>
      </c>
      <c r="V189" s="231" t="s">
        <v>2617</v>
      </c>
      <c r="W189" s="231" t="s">
        <v>2617</v>
      </c>
      <c r="X189" s="231" t="s">
        <v>2617</v>
      </c>
      <c r="Y189" s="231" t="s">
        <v>2617</v>
      </c>
      <c r="Z189" s="231" t="s">
        <v>2617</v>
      </c>
      <c r="AA189" s="231" t="s">
        <v>2617</v>
      </c>
      <c r="AB189" s="231" t="s">
        <v>2617</v>
      </c>
      <c r="AC189" s="231" t="s">
        <v>2617</v>
      </c>
      <c r="AD189" s="231" t="s">
        <v>2617</v>
      </c>
      <c r="AE189" s="231" t="s">
        <v>2617</v>
      </c>
      <c r="AF189" s="231" t="s">
        <v>2617</v>
      </c>
      <c r="AG189" s="231" t="s">
        <v>2617</v>
      </c>
      <c r="AH189" s="231" t="s">
        <v>2617</v>
      </c>
      <c r="AI189" s="231" t="s">
        <v>2617</v>
      </c>
      <c r="AJ189" s="231" t="s">
        <v>2617</v>
      </c>
      <c r="AK189" s="231" t="s">
        <v>2617</v>
      </c>
      <c r="AL189" s="231" t="s">
        <v>2617</v>
      </c>
      <c r="AM189" s="231" t="s">
        <v>2617</v>
      </c>
      <c r="AN189" s="231" t="s">
        <v>2617</v>
      </c>
      <c r="AO189" s="231" t="s">
        <v>2617</v>
      </c>
      <c r="AP189" s="231" t="s">
        <v>2617</v>
      </c>
      <c r="AQ189" s="231">
        <v>40</v>
      </c>
      <c r="AR189" s="231" t="s">
        <v>2611</v>
      </c>
    </row>
    <row r="190" spans="1:44" x14ac:dyDescent="0.3">
      <c r="A190" s="231">
        <v>202208</v>
      </c>
      <c r="B190" s="231" t="s">
        <v>61</v>
      </c>
      <c r="C190" s="231" t="s">
        <v>2617</v>
      </c>
      <c r="D190" s="231" t="s">
        <v>2617</v>
      </c>
      <c r="E190" s="231" t="s">
        <v>2617</v>
      </c>
      <c r="F190" s="231" t="s">
        <v>2617</v>
      </c>
      <c r="G190" s="231" t="s">
        <v>2617</v>
      </c>
      <c r="H190" s="231" t="s">
        <v>2617</v>
      </c>
      <c r="I190" s="231" t="s">
        <v>2617</v>
      </c>
      <c r="J190" s="231" t="s">
        <v>2617</v>
      </c>
      <c r="K190" s="231" t="s">
        <v>2617</v>
      </c>
      <c r="L190" s="231" t="s">
        <v>2617</v>
      </c>
      <c r="M190" s="231" t="s">
        <v>2617</v>
      </c>
      <c r="N190" s="231" t="s">
        <v>2617</v>
      </c>
      <c r="O190" s="231" t="s">
        <v>2617</v>
      </c>
      <c r="P190" s="231" t="s">
        <v>2617</v>
      </c>
      <c r="Q190" s="231" t="s">
        <v>2617</v>
      </c>
      <c r="R190" s="231" t="s">
        <v>2617</v>
      </c>
      <c r="S190" s="231" t="s">
        <v>2617</v>
      </c>
      <c r="T190" s="231" t="s">
        <v>2617</v>
      </c>
      <c r="U190" s="231" t="s">
        <v>2617</v>
      </c>
      <c r="V190" s="231" t="s">
        <v>2617</v>
      </c>
      <c r="W190" s="231" t="s">
        <v>2617</v>
      </c>
      <c r="X190" s="231" t="s">
        <v>2617</v>
      </c>
      <c r="Y190" s="231" t="s">
        <v>2617</v>
      </c>
      <c r="Z190" s="231" t="s">
        <v>2617</v>
      </c>
      <c r="AA190" s="231" t="s">
        <v>2617</v>
      </c>
      <c r="AB190" s="231" t="s">
        <v>2617</v>
      </c>
      <c r="AC190" s="231" t="s">
        <v>2617</v>
      </c>
      <c r="AD190" s="231" t="s">
        <v>2617</v>
      </c>
      <c r="AE190" s="231" t="s">
        <v>2617</v>
      </c>
      <c r="AF190" s="231" t="s">
        <v>2617</v>
      </c>
      <c r="AG190" s="231" t="s">
        <v>2617</v>
      </c>
      <c r="AH190" s="231" t="s">
        <v>2617</v>
      </c>
      <c r="AI190" s="231" t="s">
        <v>2617</v>
      </c>
      <c r="AJ190" s="231" t="s">
        <v>2617</v>
      </c>
      <c r="AK190" s="231" t="s">
        <v>2617</v>
      </c>
      <c r="AL190" s="231" t="s">
        <v>2617</v>
      </c>
      <c r="AM190" s="231" t="s">
        <v>2617</v>
      </c>
      <c r="AN190" s="231" t="s">
        <v>2617</v>
      </c>
      <c r="AO190" s="231" t="s">
        <v>2617</v>
      </c>
      <c r="AP190" s="231" t="s">
        <v>2617</v>
      </c>
      <c r="AQ190" s="231">
        <v>40</v>
      </c>
      <c r="AR190" s="231" t="s">
        <v>2611</v>
      </c>
    </row>
    <row r="191" spans="1:44" x14ac:dyDescent="0.3">
      <c r="A191" s="231">
        <v>202254</v>
      </c>
      <c r="B191" s="231" t="s">
        <v>61</v>
      </c>
      <c r="C191" s="231" t="s">
        <v>2617</v>
      </c>
      <c r="D191" s="231" t="s">
        <v>2617</v>
      </c>
      <c r="E191" s="231" t="s">
        <v>2617</v>
      </c>
      <c r="F191" s="231" t="s">
        <v>2617</v>
      </c>
      <c r="G191" s="231" t="s">
        <v>2617</v>
      </c>
      <c r="H191" s="231" t="s">
        <v>2617</v>
      </c>
      <c r="I191" s="231" t="s">
        <v>2617</v>
      </c>
      <c r="J191" s="231" t="s">
        <v>2617</v>
      </c>
      <c r="K191" s="231" t="s">
        <v>2617</v>
      </c>
      <c r="L191" s="231" t="s">
        <v>2617</v>
      </c>
      <c r="M191" s="231" t="s">
        <v>2617</v>
      </c>
      <c r="N191" s="231" t="s">
        <v>2617</v>
      </c>
      <c r="O191" s="231" t="s">
        <v>2617</v>
      </c>
      <c r="P191" s="231" t="s">
        <v>2617</v>
      </c>
      <c r="Q191" s="231" t="s">
        <v>2617</v>
      </c>
      <c r="R191" s="231" t="s">
        <v>2617</v>
      </c>
      <c r="S191" s="231" t="s">
        <v>2617</v>
      </c>
      <c r="T191" s="231" t="s">
        <v>2617</v>
      </c>
      <c r="U191" s="231" t="s">
        <v>2617</v>
      </c>
      <c r="V191" s="231" t="s">
        <v>2617</v>
      </c>
      <c r="W191" s="231" t="s">
        <v>2617</v>
      </c>
      <c r="X191" s="231" t="s">
        <v>2617</v>
      </c>
      <c r="Y191" s="231" t="s">
        <v>2617</v>
      </c>
      <c r="Z191" s="231" t="s">
        <v>2617</v>
      </c>
      <c r="AA191" s="231" t="s">
        <v>2617</v>
      </c>
      <c r="AB191" s="231" t="s">
        <v>2617</v>
      </c>
      <c r="AC191" s="231" t="s">
        <v>2617</v>
      </c>
      <c r="AD191" s="231" t="s">
        <v>2617</v>
      </c>
      <c r="AE191" s="231" t="s">
        <v>2617</v>
      </c>
      <c r="AF191" s="231" t="s">
        <v>2617</v>
      </c>
      <c r="AG191" s="231" t="s">
        <v>2617</v>
      </c>
      <c r="AH191" s="231" t="s">
        <v>2617</v>
      </c>
      <c r="AI191" s="231" t="s">
        <v>2617</v>
      </c>
      <c r="AJ191" s="231" t="s">
        <v>2617</v>
      </c>
      <c r="AK191" s="231" t="s">
        <v>2617</v>
      </c>
      <c r="AL191" s="231" t="s">
        <v>2617</v>
      </c>
      <c r="AM191" s="231" t="s">
        <v>2617</v>
      </c>
      <c r="AN191" s="231" t="s">
        <v>2617</v>
      </c>
      <c r="AO191" s="231" t="s">
        <v>2617</v>
      </c>
      <c r="AP191" s="231" t="s">
        <v>2617</v>
      </c>
      <c r="AQ191" s="231">
        <v>40</v>
      </c>
      <c r="AR191" s="231" t="s">
        <v>2611</v>
      </c>
    </row>
    <row r="192" spans="1:44" x14ac:dyDescent="0.3">
      <c r="A192" s="231">
        <v>202266</v>
      </c>
      <c r="B192" s="231" t="s">
        <v>61</v>
      </c>
      <c r="C192" s="231" t="s">
        <v>2617</v>
      </c>
      <c r="D192" s="231" t="s">
        <v>2617</v>
      </c>
      <c r="E192" s="231" t="s">
        <v>2617</v>
      </c>
      <c r="F192" s="231" t="s">
        <v>2617</v>
      </c>
      <c r="G192" s="231" t="s">
        <v>2617</v>
      </c>
      <c r="H192" s="231" t="s">
        <v>2617</v>
      </c>
      <c r="I192" s="231" t="s">
        <v>2617</v>
      </c>
      <c r="J192" s="231" t="s">
        <v>2617</v>
      </c>
      <c r="K192" s="231" t="s">
        <v>2617</v>
      </c>
      <c r="L192" s="231" t="s">
        <v>2617</v>
      </c>
      <c r="M192" s="231" t="s">
        <v>2617</v>
      </c>
      <c r="N192" s="231" t="s">
        <v>2617</v>
      </c>
      <c r="O192" s="231" t="s">
        <v>2617</v>
      </c>
      <c r="P192" s="231" t="s">
        <v>2617</v>
      </c>
      <c r="Q192" s="231" t="s">
        <v>2617</v>
      </c>
      <c r="R192" s="231" t="s">
        <v>2617</v>
      </c>
      <c r="S192" s="231" t="s">
        <v>2617</v>
      </c>
      <c r="T192" s="231" t="s">
        <v>2617</v>
      </c>
      <c r="U192" s="231" t="s">
        <v>2617</v>
      </c>
      <c r="V192" s="231" t="s">
        <v>2617</v>
      </c>
      <c r="W192" s="231" t="s">
        <v>2617</v>
      </c>
      <c r="X192" s="231" t="s">
        <v>2617</v>
      </c>
      <c r="Y192" s="231" t="s">
        <v>2617</v>
      </c>
      <c r="Z192" s="231" t="s">
        <v>2617</v>
      </c>
      <c r="AA192" s="231" t="s">
        <v>2617</v>
      </c>
      <c r="AB192" s="231" t="s">
        <v>2617</v>
      </c>
      <c r="AC192" s="231" t="s">
        <v>2617</v>
      </c>
      <c r="AD192" s="231" t="s">
        <v>2617</v>
      </c>
      <c r="AE192" s="231" t="s">
        <v>2617</v>
      </c>
      <c r="AF192" s="231" t="s">
        <v>2617</v>
      </c>
      <c r="AG192" s="231" t="s">
        <v>2617</v>
      </c>
      <c r="AH192" s="231" t="s">
        <v>2617</v>
      </c>
      <c r="AI192" s="231" t="s">
        <v>2617</v>
      </c>
      <c r="AJ192" s="231" t="s">
        <v>2617</v>
      </c>
      <c r="AK192" s="231" t="s">
        <v>2617</v>
      </c>
      <c r="AL192" s="231" t="s">
        <v>2617</v>
      </c>
      <c r="AM192" s="231" t="s">
        <v>2617</v>
      </c>
      <c r="AN192" s="231" t="s">
        <v>2617</v>
      </c>
      <c r="AO192" s="231" t="s">
        <v>2617</v>
      </c>
      <c r="AP192" s="231" t="s">
        <v>2617</v>
      </c>
      <c r="AQ192" s="231">
        <v>40</v>
      </c>
      <c r="AR192" s="231" t="s">
        <v>2611</v>
      </c>
    </row>
    <row r="193" spans="1:44" x14ac:dyDescent="0.3">
      <c r="A193" s="231">
        <v>202298</v>
      </c>
      <c r="B193" s="231" t="s">
        <v>61</v>
      </c>
      <c r="C193" s="231" t="s">
        <v>2617</v>
      </c>
      <c r="D193" s="231" t="s">
        <v>2617</v>
      </c>
      <c r="E193" s="231" t="s">
        <v>2617</v>
      </c>
      <c r="F193" s="231" t="s">
        <v>2617</v>
      </c>
      <c r="G193" s="231" t="s">
        <v>2617</v>
      </c>
      <c r="H193" s="231" t="s">
        <v>2617</v>
      </c>
      <c r="I193" s="231" t="s">
        <v>2617</v>
      </c>
      <c r="J193" s="231" t="s">
        <v>2617</v>
      </c>
      <c r="K193" s="231" t="s">
        <v>2617</v>
      </c>
      <c r="L193" s="231" t="s">
        <v>2617</v>
      </c>
      <c r="M193" s="231" t="s">
        <v>2617</v>
      </c>
      <c r="N193" s="231" t="s">
        <v>2617</v>
      </c>
      <c r="O193" s="231" t="s">
        <v>2617</v>
      </c>
      <c r="P193" s="231" t="s">
        <v>2617</v>
      </c>
      <c r="Q193" s="231" t="s">
        <v>2617</v>
      </c>
      <c r="R193" s="231" t="s">
        <v>2617</v>
      </c>
      <c r="S193" s="231" t="s">
        <v>2617</v>
      </c>
      <c r="T193" s="231" t="s">
        <v>2617</v>
      </c>
      <c r="U193" s="231" t="s">
        <v>2617</v>
      </c>
      <c r="V193" s="231" t="s">
        <v>2617</v>
      </c>
      <c r="W193" s="231" t="s">
        <v>2617</v>
      </c>
      <c r="X193" s="231" t="s">
        <v>2617</v>
      </c>
      <c r="Y193" s="231" t="s">
        <v>2617</v>
      </c>
      <c r="Z193" s="231" t="s">
        <v>2617</v>
      </c>
      <c r="AA193" s="231" t="s">
        <v>2617</v>
      </c>
      <c r="AB193" s="231" t="s">
        <v>2617</v>
      </c>
      <c r="AC193" s="231" t="s">
        <v>2617</v>
      </c>
      <c r="AD193" s="231" t="s">
        <v>2617</v>
      </c>
      <c r="AE193" s="231" t="s">
        <v>2617</v>
      </c>
      <c r="AF193" s="231" t="s">
        <v>2617</v>
      </c>
      <c r="AG193" s="231" t="s">
        <v>2617</v>
      </c>
      <c r="AH193" s="231" t="s">
        <v>2617</v>
      </c>
      <c r="AI193" s="231" t="s">
        <v>2617</v>
      </c>
      <c r="AJ193" s="231" t="s">
        <v>2617</v>
      </c>
      <c r="AK193" s="231" t="s">
        <v>2617</v>
      </c>
      <c r="AL193" s="231" t="s">
        <v>2617</v>
      </c>
      <c r="AM193" s="231" t="s">
        <v>2617</v>
      </c>
      <c r="AN193" s="231" t="s">
        <v>2617</v>
      </c>
      <c r="AO193" s="231" t="s">
        <v>2617</v>
      </c>
      <c r="AP193" s="231" t="s">
        <v>2617</v>
      </c>
      <c r="AQ193" s="231">
        <v>40</v>
      </c>
      <c r="AR193" s="231" t="s">
        <v>2611</v>
      </c>
    </row>
    <row r="194" spans="1:44" x14ac:dyDescent="0.3">
      <c r="A194" s="231">
        <v>202309</v>
      </c>
      <c r="B194" s="231" t="s">
        <v>61</v>
      </c>
      <c r="C194" s="231" t="s">
        <v>2617</v>
      </c>
      <c r="D194" s="231" t="s">
        <v>2617</v>
      </c>
      <c r="E194" s="231" t="s">
        <v>2617</v>
      </c>
      <c r="F194" s="231" t="s">
        <v>2617</v>
      </c>
      <c r="G194" s="231" t="s">
        <v>2617</v>
      </c>
      <c r="H194" s="231" t="s">
        <v>2617</v>
      </c>
      <c r="I194" s="231" t="s">
        <v>2617</v>
      </c>
      <c r="J194" s="231" t="s">
        <v>2617</v>
      </c>
      <c r="K194" s="231" t="s">
        <v>2617</v>
      </c>
      <c r="L194" s="231" t="s">
        <v>2617</v>
      </c>
      <c r="M194" s="231" t="s">
        <v>2617</v>
      </c>
      <c r="N194" s="231" t="s">
        <v>2617</v>
      </c>
      <c r="O194" s="231" t="s">
        <v>2617</v>
      </c>
      <c r="P194" s="231" t="s">
        <v>2617</v>
      </c>
      <c r="Q194" s="231" t="s">
        <v>2617</v>
      </c>
      <c r="R194" s="231" t="s">
        <v>2617</v>
      </c>
      <c r="S194" s="231" t="s">
        <v>2617</v>
      </c>
      <c r="T194" s="231" t="s">
        <v>2617</v>
      </c>
      <c r="U194" s="231" t="s">
        <v>2617</v>
      </c>
      <c r="V194" s="231" t="s">
        <v>2617</v>
      </c>
      <c r="W194" s="231" t="s">
        <v>2617</v>
      </c>
      <c r="X194" s="231" t="s">
        <v>2617</v>
      </c>
      <c r="Y194" s="231" t="s">
        <v>2617</v>
      </c>
      <c r="Z194" s="231" t="s">
        <v>2617</v>
      </c>
      <c r="AA194" s="231" t="s">
        <v>2617</v>
      </c>
      <c r="AB194" s="231" t="s">
        <v>2617</v>
      </c>
      <c r="AC194" s="231" t="s">
        <v>2617</v>
      </c>
      <c r="AD194" s="231" t="s">
        <v>2617</v>
      </c>
      <c r="AE194" s="231" t="s">
        <v>2617</v>
      </c>
      <c r="AF194" s="231" t="s">
        <v>2617</v>
      </c>
      <c r="AG194" s="231" t="s">
        <v>2617</v>
      </c>
      <c r="AH194" s="231" t="s">
        <v>2617</v>
      </c>
      <c r="AI194" s="231" t="s">
        <v>2617</v>
      </c>
      <c r="AJ194" s="231" t="s">
        <v>2617</v>
      </c>
      <c r="AK194" s="231" t="s">
        <v>2617</v>
      </c>
      <c r="AL194" s="231" t="s">
        <v>2617</v>
      </c>
      <c r="AM194" s="231" t="s">
        <v>2617</v>
      </c>
      <c r="AN194" s="231" t="s">
        <v>2617</v>
      </c>
      <c r="AO194" s="231" t="s">
        <v>2617</v>
      </c>
      <c r="AP194" s="231" t="s">
        <v>2617</v>
      </c>
      <c r="AQ194" s="231">
        <v>40</v>
      </c>
      <c r="AR194" s="231" t="s">
        <v>2611</v>
      </c>
    </row>
    <row r="195" spans="1:44" x14ac:dyDescent="0.3">
      <c r="A195" s="231">
        <v>202419</v>
      </c>
      <c r="B195" s="231" t="s">
        <v>61</v>
      </c>
      <c r="C195" s="231" t="s">
        <v>2617</v>
      </c>
      <c r="D195" s="231" t="s">
        <v>2617</v>
      </c>
      <c r="E195" s="231" t="s">
        <v>2617</v>
      </c>
      <c r="F195" s="231" t="s">
        <v>2617</v>
      </c>
      <c r="G195" s="231" t="s">
        <v>2617</v>
      </c>
      <c r="H195" s="231" t="s">
        <v>2617</v>
      </c>
      <c r="I195" s="231" t="s">
        <v>2617</v>
      </c>
      <c r="J195" s="231" t="s">
        <v>2617</v>
      </c>
      <c r="K195" s="231" t="s">
        <v>2617</v>
      </c>
      <c r="L195" s="231" t="s">
        <v>2617</v>
      </c>
      <c r="M195" s="231" t="s">
        <v>2617</v>
      </c>
      <c r="N195" s="231" t="s">
        <v>2617</v>
      </c>
      <c r="O195" s="231" t="s">
        <v>2617</v>
      </c>
      <c r="P195" s="231" t="s">
        <v>2617</v>
      </c>
      <c r="Q195" s="231" t="s">
        <v>2617</v>
      </c>
      <c r="R195" s="231" t="s">
        <v>2617</v>
      </c>
      <c r="S195" s="231" t="s">
        <v>2617</v>
      </c>
      <c r="T195" s="231" t="s">
        <v>2617</v>
      </c>
      <c r="U195" s="231" t="s">
        <v>2617</v>
      </c>
      <c r="V195" s="231" t="s">
        <v>2617</v>
      </c>
      <c r="W195" s="231" t="s">
        <v>2617</v>
      </c>
      <c r="X195" s="231" t="s">
        <v>2617</v>
      </c>
      <c r="Y195" s="231" t="s">
        <v>2617</v>
      </c>
      <c r="Z195" s="231" t="s">
        <v>2617</v>
      </c>
      <c r="AA195" s="231" t="s">
        <v>2617</v>
      </c>
      <c r="AB195" s="231" t="s">
        <v>2617</v>
      </c>
      <c r="AC195" s="231" t="s">
        <v>2617</v>
      </c>
      <c r="AD195" s="231" t="s">
        <v>2617</v>
      </c>
      <c r="AE195" s="231" t="s">
        <v>2617</v>
      </c>
      <c r="AF195" s="231" t="s">
        <v>2617</v>
      </c>
      <c r="AG195" s="231" t="s">
        <v>2617</v>
      </c>
      <c r="AH195" s="231" t="s">
        <v>2617</v>
      </c>
      <c r="AI195" s="231" t="s">
        <v>2617</v>
      </c>
      <c r="AJ195" s="231" t="s">
        <v>2617</v>
      </c>
      <c r="AK195" s="231" t="s">
        <v>2617</v>
      </c>
      <c r="AL195" s="231" t="s">
        <v>2617</v>
      </c>
      <c r="AM195" s="231" t="s">
        <v>2617</v>
      </c>
      <c r="AN195" s="231" t="s">
        <v>2617</v>
      </c>
      <c r="AO195" s="231" t="s">
        <v>2617</v>
      </c>
      <c r="AP195" s="231" t="s">
        <v>2617</v>
      </c>
      <c r="AQ195" s="231">
        <v>40</v>
      </c>
      <c r="AR195" s="231" t="s">
        <v>2611</v>
      </c>
    </row>
    <row r="196" spans="1:44" x14ac:dyDescent="0.3">
      <c r="A196" s="231">
        <v>202630</v>
      </c>
      <c r="B196" s="231" t="s">
        <v>61</v>
      </c>
      <c r="C196" s="231" t="s">
        <v>2617</v>
      </c>
      <c r="D196" s="231" t="s">
        <v>2617</v>
      </c>
      <c r="E196" s="231" t="s">
        <v>2617</v>
      </c>
      <c r="F196" s="231" t="s">
        <v>2617</v>
      </c>
      <c r="G196" s="231" t="s">
        <v>2617</v>
      </c>
      <c r="H196" s="231" t="s">
        <v>2617</v>
      </c>
      <c r="I196" s="231" t="s">
        <v>2617</v>
      </c>
      <c r="J196" s="231" t="s">
        <v>2617</v>
      </c>
      <c r="K196" s="231" t="s">
        <v>2617</v>
      </c>
      <c r="L196" s="231" t="s">
        <v>2617</v>
      </c>
      <c r="M196" s="231" t="s">
        <v>2617</v>
      </c>
      <c r="N196" s="231" t="s">
        <v>2617</v>
      </c>
      <c r="O196" s="231" t="s">
        <v>2617</v>
      </c>
      <c r="P196" s="231" t="s">
        <v>2617</v>
      </c>
      <c r="Q196" s="231" t="s">
        <v>2617</v>
      </c>
      <c r="R196" s="231" t="s">
        <v>2617</v>
      </c>
      <c r="S196" s="231" t="s">
        <v>2617</v>
      </c>
      <c r="T196" s="231" t="s">
        <v>2617</v>
      </c>
      <c r="U196" s="231" t="s">
        <v>2617</v>
      </c>
      <c r="V196" s="231" t="s">
        <v>2617</v>
      </c>
      <c r="W196" s="231" t="s">
        <v>2617</v>
      </c>
      <c r="X196" s="231" t="s">
        <v>2617</v>
      </c>
      <c r="Y196" s="231" t="s">
        <v>2617</v>
      </c>
      <c r="Z196" s="231" t="s">
        <v>2617</v>
      </c>
      <c r="AA196" s="231" t="s">
        <v>2617</v>
      </c>
      <c r="AB196" s="231" t="s">
        <v>2617</v>
      </c>
      <c r="AC196" s="231" t="s">
        <v>2617</v>
      </c>
      <c r="AD196" s="231" t="s">
        <v>2617</v>
      </c>
      <c r="AE196" s="231" t="s">
        <v>2617</v>
      </c>
      <c r="AF196" s="231" t="s">
        <v>2617</v>
      </c>
      <c r="AG196" s="231" t="s">
        <v>2617</v>
      </c>
      <c r="AH196" s="231" t="s">
        <v>2617</v>
      </c>
      <c r="AI196" s="231" t="s">
        <v>2617</v>
      </c>
      <c r="AJ196" s="231" t="s">
        <v>2617</v>
      </c>
      <c r="AK196" s="231" t="s">
        <v>2617</v>
      </c>
      <c r="AL196" s="231" t="s">
        <v>2617</v>
      </c>
      <c r="AM196" s="231" t="s">
        <v>2617</v>
      </c>
      <c r="AN196" s="231" t="s">
        <v>2617</v>
      </c>
      <c r="AO196" s="231" t="s">
        <v>2617</v>
      </c>
      <c r="AP196" s="231" t="s">
        <v>2617</v>
      </c>
      <c r="AQ196" s="231">
        <v>40</v>
      </c>
      <c r="AR196" s="231" t="s">
        <v>2611</v>
      </c>
    </row>
    <row r="197" spans="1:44" x14ac:dyDescent="0.3">
      <c r="A197" s="231">
        <v>202661</v>
      </c>
      <c r="B197" s="231" t="s">
        <v>61</v>
      </c>
      <c r="C197" s="231" t="s">
        <v>2617</v>
      </c>
      <c r="D197" s="231" t="s">
        <v>2617</v>
      </c>
      <c r="E197" s="231" t="s">
        <v>2617</v>
      </c>
      <c r="F197" s="231" t="s">
        <v>2617</v>
      </c>
      <c r="G197" s="231" t="s">
        <v>2617</v>
      </c>
      <c r="H197" s="231" t="s">
        <v>2617</v>
      </c>
      <c r="I197" s="231" t="s">
        <v>2617</v>
      </c>
      <c r="J197" s="231" t="s">
        <v>2617</v>
      </c>
      <c r="K197" s="231" t="s">
        <v>2617</v>
      </c>
      <c r="L197" s="231" t="s">
        <v>2617</v>
      </c>
      <c r="M197" s="231" t="s">
        <v>2617</v>
      </c>
      <c r="N197" s="231" t="s">
        <v>2617</v>
      </c>
      <c r="O197" s="231" t="s">
        <v>2617</v>
      </c>
      <c r="P197" s="231" t="s">
        <v>2617</v>
      </c>
      <c r="Q197" s="231" t="s">
        <v>2617</v>
      </c>
      <c r="R197" s="231" t="s">
        <v>2617</v>
      </c>
      <c r="S197" s="231" t="s">
        <v>2617</v>
      </c>
      <c r="T197" s="231" t="s">
        <v>2617</v>
      </c>
      <c r="U197" s="231" t="s">
        <v>2617</v>
      </c>
      <c r="V197" s="231" t="s">
        <v>2617</v>
      </c>
      <c r="W197" s="231" t="s">
        <v>2617</v>
      </c>
      <c r="X197" s="231" t="s">
        <v>2617</v>
      </c>
      <c r="Y197" s="231" t="s">
        <v>2617</v>
      </c>
      <c r="Z197" s="231" t="s">
        <v>2617</v>
      </c>
      <c r="AA197" s="231" t="s">
        <v>2617</v>
      </c>
      <c r="AB197" s="231" t="s">
        <v>2617</v>
      </c>
      <c r="AC197" s="231" t="s">
        <v>2617</v>
      </c>
      <c r="AD197" s="231" t="s">
        <v>2617</v>
      </c>
      <c r="AE197" s="231" t="s">
        <v>2617</v>
      </c>
      <c r="AF197" s="231" t="s">
        <v>2617</v>
      </c>
      <c r="AG197" s="231" t="s">
        <v>2617</v>
      </c>
      <c r="AH197" s="231" t="s">
        <v>2617</v>
      </c>
      <c r="AI197" s="231" t="s">
        <v>2617</v>
      </c>
      <c r="AJ197" s="231" t="s">
        <v>2617</v>
      </c>
      <c r="AK197" s="231" t="s">
        <v>2617</v>
      </c>
      <c r="AL197" s="231" t="s">
        <v>2617</v>
      </c>
      <c r="AM197" s="231" t="s">
        <v>2617</v>
      </c>
      <c r="AN197" s="231" t="s">
        <v>2617</v>
      </c>
      <c r="AO197" s="231" t="s">
        <v>2617</v>
      </c>
      <c r="AP197" s="231" t="s">
        <v>2617</v>
      </c>
      <c r="AQ197" s="231">
        <v>40</v>
      </c>
      <c r="AR197" s="231" t="s">
        <v>2611</v>
      </c>
    </row>
    <row r="198" spans="1:44" x14ac:dyDescent="0.3">
      <c r="A198" s="231">
        <v>202666</v>
      </c>
      <c r="B198" s="231" t="s">
        <v>61</v>
      </c>
      <c r="C198" s="231" t="s">
        <v>2617</v>
      </c>
      <c r="D198" s="231" t="s">
        <v>2617</v>
      </c>
      <c r="E198" s="231" t="s">
        <v>2617</v>
      </c>
      <c r="F198" s="231" t="s">
        <v>2617</v>
      </c>
      <c r="G198" s="231" t="s">
        <v>2617</v>
      </c>
      <c r="H198" s="231" t="s">
        <v>2617</v>
      </c>
      <c r="I198" s="231" t="s">
        <v>2617</v>
      </c>
      <c r="J198" s="231" t="s">
        <v>2617</v>
      </c>
      <c r="K198" s="231" t="s">
        <v>2617</v>
      </c>
      <c r="L198" s="231" t="s">
        <v>2617</v>
      </c>
      <c r="M198" s="231" t="s">
        <v>2617</v>
      </c>
      <c r="N198" s="231" t="s">
        <v>2617</v>
      </c>
      <c r="O198" s="231" t="s">
        <v>2617</v>
      </c>
      <c r="P198" s="231" t="s">
        <v>2617</v>
      </c>
      <c r="Q198" s="231" t="s">
        <v>2617</v>
      </c>
      <c r="R198" s="231" t="s">
        <v>2617</v>
      </c>
      <c r="S198" s="231" t="s">
        <v>2617</v>
      </c>
      <c r="T198" s="231" t="s">
        <v>2617</v>
      </c>
      <c r="U198" s="231" t="s">
        <v>2617</v>
      </c>
      <c r="V198" s="231" t="s">
        <v>2617</v>
      </c>
      <c r="W198" s="231" t="s">
        <v>2617</v>
      </c>
      <c r="X198" s="231" t="s">
        <v>2617</v>
      </c>
      <c r="Y198" s="231" t="s">
        <v>2617</v>
      </c>
      <c r="Z198" s="231" t="s">
        <v>2617</v>
      </c>
      <c r="AA198" s="231" t="s">
        <v>2617</v>
      </c>
      <c r="AB198" s="231" t="s">
        <v>2617</v>
      </c>
      <c r="AC198" s="231" t="s">
        <v>2617</v>
      </c>
      <c r="AD198" s="231" t="s">
        <v>2617</v>
      </c>
      <c r="AE198" s="231" t="s">
        <v>2617</v>
      </c>
      <c r="AF198" s="231" t="s">
        <v>2617</v>
      </c>
      <c r="AG198" s="231" t="s">
        <v>2617</v>
      </c>
      <c r="AH198" s="231" t="s">
        <v>2617</v>
      </c>
      <c r="AI198" s="231" t="s">
        <v>2617</v>
      </c>
      <c r="AJ198" s="231" t="s">
        <v>2617</v>
      </c>
      <c r="AK198" s="231" t="s">
        <v>2617</v>
      </c>
      <c r="AL198" s="231" t="s">
        <v>2617</v>
      </c>
      <c r="AM198" s="231" t="s">
        <v>2617</v>
      </c>
      <c r="AN198" s="231" t="s">
        <v>2617</v>
      </c>
      <c r="AO198" s="231" t="s">
        <v>2617</v>
      </c>
      <c r="AP198" s="231" t="s">
        <v>2617</v>
      </c>
      <c r="AQ198" s="231">
        <v>40</v>
      </c>
      <c r="AR198" s="231" t="s">
        <v>2611</v>
      </c>
    </row>
    <row r="199" spans="1:44" x14ac:dyDescent="0.3">
      <c r="A199" s="231">
        <v>202668</v>
      </c>
      <c r="B199" s="231" t="s">
        <v>61</v>
      </c>
      <c r="C199" s="231" t="s">
        <v>2617</v>
      </c>
      <c r="D199" s="231" t="s">
        <v>2617</v>
      </c>
      <c r="E199" s="231" t="s">
        <v>2617</v>
      </c>
      <c r="F199" s="231" t="s">
        <v>2617</v>
      </c>
      <c r="G199" s="231" t="s">
        <v>2617</v>
      </c>
      <c r="H199" s="231" t="s">
        <v>2617</v>
      </c>
      <c r="I199" s="231" t="s">
        <v>2617</v>
      </c>
      <c r="J199" s="231" t="s">
        <v>2617</v>
      </c>
      <c r="K199" s="231" t="s">
        <v>2617</v>
      </c>
      <c r="L199" s="231" t="s">
        <v>2617</v>
      </c>
      <c r="M199" s="231" t="s">
        <v>2617</v>
      </c>
      <c r="N199" s="231" t="s">
        <v>2617</v>
      </c>
      <c r="O199" s="231" t="s">
        <v>2617</v>
      </c>
      <c r="P199" s="231" t="s">
        <v>2617</v>
      </c>
      <c r="Q199" s="231" t="s">
        <v>2617</v>
      </c>
      <c r="R199" s="231" t="s">
        <v>2617</v>
      </c>
      <c r="S199" s="231" t="s">
        <v>2617</v>
      </c>
      <c r="T199" s="231" t="s">
        <v>2617</v>
      </c>
      <c r="U199" s="231" t="s">
        <v>2617</v>
      </c>
      <c r="V199" s="231" t="s">
        <v>2617</v>
      </c>
      <c r="W199" s="231" t="s">
        <v>2617</v>
      </c>
      <c r="X199" s="231" t="s">
        <v>2617</v>
      </c>
      <c r="Y199" s="231" t="s">
        <v>2617</v>
      </c>
      <c r="Z199" s="231" t="s">
        <v>2617</v>
      </c>
      <c r="AA199" s="231" t="s">
        <v>2617</v>
      </c>
      <c r="AB199" s="231" t="s">
        <v>2617</v>
      </c>
      <c r="AC199" s="231" t="s">
        <v>2617</v>
      </c>
      <c r="AD199" s="231" t="s">
        <v>2617</v>
      </c>
      <c r="AE199" s="231" t="s">
        <v>2617</v>
      </c>
      <c r="AF199" s="231" t="s">
        <v>2617</v>
      </c>
      <c r="AG199" s="231" t="s">
        <v>2617</v>
      </c>
      <c r="AH199" s="231" t="s">
        <v>2617</v>
      </c>
      <c r="AI199" s="231" t="s">
        <v>2617</v>
      </c>
      <c r="AJ199" s="231" t="s">
        <v>2617</v>
      </c>
      <c r="AK199" s="231" t="s">
        <v>2617</v>
      </c>
      <c r="AL199" s="231" t="s">
        <v>2617</v>
      </c>
      <c r="AM199" s="231" t="s">
        <v>2617</v>
      </c>
      <c r="AN199" s="231" t="s">
        <v>2617</v>
      </c>
      <c r="AO199" s="231" t="s">
        <v>2617</v>
      </c>
      <c r="AP199" s="231" t="s">
        <v>2617</v>
      </c>
      <c r="AQ199" s="231">
        <v>40</v>
      </c>
      <c r="AR199" s="231" t="s">
        <v>2611</v>
      </c>
    </row>
    <row r="200" spans="1:44" x14ac:dyDescent="0.3">
      <c r="A200" s="231">
        <v>202683</v>
      </c>
      <c r="B200" s="231" t="s">
        <v>61</v>
      </c>
      <c r="C200" s="231" t="s">
        <v>2617</v>
      </c>
      <c r="D200" s="231" t="s">
        <v>2617</v>
      </c>
      <c r="E200" s="231" t="s">
        <v>2617</v>
      </c>
      <c r="F200" s="231" t="s">
        <v>2617</v>
      </c>
      <c r="G200" s="231" t="s">
        <v>2617</v>
      </c>
      <c r="H200" s="231" t="s">
        <v>2617</v>
      </c>
      <c r="I200" s="231" t="s">
        <v>2617</v>
      </c>
      <c r="J200" s="231" t="s">
        <v>2617</v>
      </c>
      <c r="K200" s="231" t="s">
        <v>2617</v>
      </c>
      <c r="L200" s="231" t="s">
        <v>2617</v>
      </c>
      <c r="M200" s="231" t="s">
        <v>2617</v>
      </c>
      <c r="N200" s="231" t="s">
        <v>2617</v>
      </c>
      <c r="O200" s="231" t="s">
        <v>2617</v>
      </c>
      <c r="P200" s="231" t="s">
        <v>2617</v>
      </c>
      <c r="Q200" s="231" t="s">
        <v>2617</v>
      </c>
      <c r="R200" s="231" t="s">
        <v>2617</v>
      </c>
      <c r="S200" s="231" t="s">
        <v>2617</v>
      </c>
      <c r="T200" s="231" t="s">
        <v>2617</v>
      </c>
      <c r="U200" s="231" t="s">
        <v>2617</v>
      </c>
      <c r="V200" s="231" t="s">
        <v>2617</v>
      </c>
      <c r="W200" s="231" t="s">
        <v>2617</v>
      </c>
      <c r="X200" s="231" t="s">
        <v>2617</v>
      </c>
      <c r="Y200" s="231" t="s">
        <v>2617</v>
      </c>
      <c r="Z200" s="231" t="s">
        <v>2617</v>
      </c>
      <c r="AA200" s="231" t="s">
        <v>2617</v>
      </c>
      <c r="AB200" s="231" t="s">
        <v>2617</v>
      </c>
      <c r="AC200" s="231" t="s">
        <v>2617</v>
      </c>
      <c r="AD200" s="231" t="s">
        <v>2617</v>
      </c>
      <c r="AE200" s="231" t="s">
        <v>2617</v>
      </c>
      <c r="AF200" s="231" t="s">
        <v>2617</v>
      </c>
      <c r="AG200" s="231" t="s">
        <v>2617</v>
      </c>
      <c r="AH200" s="231" t="s">
        <v>2617</v>
      </c>
      <c r="AI200" s="231" t="s">
        <v>2617</v>
      </c>
      <c r="AJ200" s="231" t="s">
        <v>2617</v>
      </c>
      <c r="AK200" s="231" t="s">
        <v>2617</v>
      </c>
      <c r="AL200" s="231" t="s">
        <v>2617</v>
      </c>
      <c r="AM200" s="231" t="s">
        <v>2617</v>
      </c>
      <c r="AN200" s="231" t="s">
        <v>2617</v>
      </c>
      <c r="AO200" s="231" t="s">
        <v>2617</v>
      </c>
      <c r="AP200" s="231" t="s">
        <v>2617</v>
      </c>
      <c r="AQ200" s="231">
        <v>40</v>
      </c>
      <c r="AR200" s="231" t="s">
        <v>2611</v>
      </c>
    </row>
    <row r="201" spans="1:44" x14ac:dyDescent="0.3">
      <c r="A201" s="231">
        <v>202764</v>
      </c>
      <c r="B201" s="231" t="s">
        <v>61</v>
      </c>
      <c r="C201" s="231" t="s">
        <v>2617</v>
      </c>
      <c r="D201" s="231" t="s">
        <v>2617</v>
      </c>
      <c r="E201" s="231" t="s">
        <v>2617</v>
      </c>
      <c r="F201" s="231" t="s">
        <v>2617</v>
      </c>
      <c r="G201" s="231" t="s">
        <v>2617</v>
      </c>
      <c r="H201" s="231" t="s">
        <v>2617</v>
      </c>
      <c r="I201" s="231" t="s">
        <v>2617</v>
      </c>
      <c r="J201" s="231" t="s">
        <v>2617</v>
      </c>
      <c r="K201" s="231" t="s">
        <v>2617</v>
      </c>
      <c r="L201" s="231" t="s">
        <v>2617</v>
      </c>
      <c r="M201" s="231" t="s">
        <v>2617</v>
      </c>
      <c r="N201" s="231" t="s">
        <v>2617</v>
      </c>
      <c r="O201" s="231" t="s">
        <v>2617</v>
      </c>
      <c r="P201" s="231" t="s">
        <v>2617</v>
      </c>
      <c r="Q201" s="231" t="s">
        <v>2617</v>
      </c>
      <c r="R201" s="231" t="s">
        <v>2617</v>
      </c>
      <c r="S201" s="231" t="s">
        <v>2617</v>
      </c>
      <c r="T201" s="231" t="s">
        <v>2617</v>
      </c>
      <c r="U201" s="231" t="s">
        <v>2617</v>
      </c>
      <c r="V201" s="231" t="s">
        <v>2617</v>
      </c>
      <c r="W201" s="231" t="s">
        <v>2617</v>
      </c>
      <c r="X201" s="231" t="s">
        <v>2617</v>
      </c>
      <c r="Y201" s="231" t="s">
        <v>2617</v>
      </c>
      <c r="Z201" s="231" t="s">
        <v>2617</v>
      </c>
      <c r="AA201" s="231" t="s">
        <v>2617</v>
      </c>
      <c r="AB201" s="231" t="s">
        <v>2617</v>
      </c>
      <c r="AC201" s="231" t="s">
        <v>2617</v>
      </c>
      <c r="AD201" s="231" t="s">
        <v>2617</v>
      </c>
      <c r="AE201" s="231" t="s">
        <v>2617</v>
      </c>
      <c r="AF201" s="231" t="s">
        <v>2617</v>
      </c>
      <c r="AG201" s="231" t="s">
        <v>2617</v>
      </c>
      <c r="AH201" s="231" t="s">
        <v>2617</v>
      </c>
      <c r="AI201" s="231" t="s">
        <v>2617</v>
      </c>
      <c r="AJ201" s="231" t="s">
        <v>2617</v>
      </c>
      <c r="AK201" s="231" t="s">
        <v>2617</v>
      </c>
      <c r="AL201" s="231" t="s">
        <v>2617</v>
      </c>
      <c r="AM201" s="231" t="s">
        <v>2617</v>
      </c>
      <c r="AN201" s="231" t="s">
        <v>2617</v>
      </c>
      <c r="AO201" s="231" t="s">
        <v>2617</v>
      </c>
      <c r="AP201" s="231" t="s">
        <v>2617</v>
      </c>
      <c r="AQ201" s="231">
        <v>40</v>
      </c>
      <c r="AR201" s="231" t="s">
        <v>2611</v>
      </c>
    </row>
    <row r="202" spans="1:44" x14ac:dyDescent="0.3">
      <c r="A202" s="231">
        <v>202998</v>
      </c>
      <c r="B202" s="231" t="s">
        <v>61</v>
      </c>
      <c r="U202" s="231" t="s">
        <v>2617</v>
      </c>
      <c r="V202" s="231" t="s">
        <v>2617</v>
      </c>
      <c r="W202" s="231" t="s">
        <v>2617</v>
      </c>
      <c r="X202" s="231" t="s">
        <v>2617</v>
      </c>
      <c r="Y202" s="231" t="s">
        <v>2617</v>
      </c>
      <c r="Z202" s="231" t="s">
        <v>2617</v>
      </c>
      <c r="AA202" s="231" t="s">
        <v>2617</v>
      </c>
      <c r="AB202" s="231" t="s">
        <v>2617</v>
      </c>
      <c r="AC202" s="231" t="s">
        <v>2618</v>
      </c>
      <c r="AD202" s="231" t="s">
        <v>2617</v>
      </c>
      <c r="AE202" s="231" t="s">
        <v>2617</v>
      </c>
      <c r="AF202" s="231" t="s">
        <v>2617</v>
      </c>
      <c r="AG202" s="231" t="s">
        <v>2618</v>
      </c>
      <c r="AH202" s="231" t="s">
        <v>2618</v>
      </c>
      <c r="AI202" s="231" t="s">
        <v>2617</v>
      </c>
      <c r="AJ202" s="231" t="s">
        <v>2618</v>
      </c>
      <c r="AK202" s="231" t="s">
        <v>2617</v>
      </c>
      <c r="AL202" s="231" t="s">
        <v>2617</v>
      </c>
      <c r="AM202" s="231" t="s">
        <v>2617</v>
      </c>
      <c r="AN202" s="231" t="s">
        <v>2617</v>
      </c>
      <c r="AO202" s="231" t="s">
        <v>2617</v>
      </c>
      <c r="AQ202" s="231">
        <v>21</v>
      </c>
      <c r="AR202" s="231" t="s">
        <v>2611</v>
      </c>
    </row>
    <row r="203" spans="1:44" x14ac:dyDescent="0.3">
      <c r="A203" s="231">
        <v>203222</v>
      </c>
      <c r="B203" s="231" t="s">
        <v>61</v>
      </c>
      <c r="C203" s="231" t="s">
        <v>2617</v>
      </c>
      <c r="D203" s="231" t="s">
        <v>2617</v>
      </c>
      <c r="E203" s="231" t="s">
        <v>2617</v>
      </c>
      <c r="F203" s="231" t="s">
        <v>2617</v>
      </c>
      <c r="G203" s="231" t="s">
        <v>2617</v>
      </c>
      <c r="H203" s="231" t="s">
        <v>2617</v>
      </c>
      <c r="I203" s="231" t="s">
        <v>2617</v>
      </c>
      <c r="J203" s="231" t="s">
        <v>2617</v>
      </c>
      <c r="K203" s="231" t="s">
        <v>2617</v>
      </c>
      <c r="L203" s="231" t="s">
        <v>2617</v>
      </c>
      <c r="M203" s="231" t="s">
        <v>2617</v>
      </c>
      <c r="N203" s="231" t="s">
        <v>2617</v>
      </c>
      <c r="O203" s="231" t="s">
        <v>2617</v>
      </c>
      <c r="P203" s="231" t="s">
        <v>2617</v>
      </c>
      <c r="Q203" s="231" t="s">
        <v>2617</v>
      </c>
      <c r="R203" s="231" t="s">
        <v>2617</v>
      </c>
      <c r="S203" s="231" t="s">
        <v>2617</v>
      </c>
      <c r="T203" s="231" t="s">
        <v>2617</v>
      </c>
      <c r="U203" s="231" t="s">
        <v>2617</v>
      </c>
      <c r="V203" s="231" t="s">
        <v>2617</v>
      </c>
      <c r="W203" s="231" t="s">
        <v>2617</v>
      </c>
      <c r="X203" s="231" t="s">
        <v>2617</v>
      </c>
      <c r="Y203" s="231" t="s">
        <v>2617</v>
      </c>
      <c r="Z203" s="231" t="s">
        <v>2617</v>
      </c>
      <c r="AA203" s="231" t="s">
        <v>2617</v>
      </c>
      <c r="AB203" s="231" t="s">
        <v>2617</v>
      </c>
      <c r="AC203" s="231" t="s">
        <v>2617</v>
      </c>
      <c r="AD203" s="231" t="s">
        <v>2617</v>
      </c>
      <c r="AE203" s="231" t="s">
        <v>2617</v>
      </c>
      <c r="AF203" s="231" t="s">
        <v>2617</v>
      </c>
      <c r="AG203" s="231" t="s">
        <v>2617</v>
      </c>
      <c r="AH203" s="231" t="s">
        <v>2617</v>
      </c>
      <c r="AI203" s="231" t="s">
        <v>2617</v>
      </c>
      <c r="AJ203" s="231" t="s">
        <v>2617</v>
      </c>
      <c r="AK203" s="231" t="s">
        <v>2617</v>
      </c>
      <c r="AL203" s="231" t="s">
        <v>2617</v>
      </c>
      <c r="AM203" s="231" t="s">
        <v>2617</v>
      </c>
      <c r="AN203" s="231" t="s">
        <v>2617</v>
      </c>
      <c r="AO203" s="231" t="s">
        <v>2617</v>
      </c>
      <c r="AP203" s="231" t="s">
        <v>2617</v>
      </c>
      <c r="AQ203" s="231">
        <v>40</v>
      </c>
      <c r="AR203" s="231" t="s">
        <v>2611</v>
      </c>
    </row>
    <row r="204" spans="1:44" x14ac:dyDescent="0.3">
      <c r="A204" s="231">
        <v>203263</v>
      </c>
      <c r="B204" s="231" t="s">
        <v>61</v>
      </c>
      <c r="C204" s="231" t="s">
        <v>2617</v>
      </c>
      <c r="D204" s="231" t="s">
        <v>2617</v>
      </c>
      <c r="E204" s="231" t="s">
        <v>2617</v>
      </c>
      <c r="F204" s="231" t="s">
        <v>2617</v>
      </c>
      <c r="G204" s="231" t="s">
        <v>2617</v>
      </c>
      <c r="H204" s="231" t="s">
        <v>2617</v>
      </c>
      <c r="I204" s="231" t="s">
        <v>2617</v>
      </c>
      <c r="J204" s="231" t="s">
        <v>2617</v>
      </c>
      <c r="K204" s="231" t="s">
        <v>2617</v>
      </c>
      <c r="L204" s="231" t="s">
        <v>2617</v>
      </c>
      <c r="M204" s="231" t="s">
        <v>2617</v>
      </c>
      <c r="N204" s="231" t="s">
        <v>2617</v>
      </c>
      <c r="O204" s="231" t="s">
        <v>2617</v>
      </c>
      <c r="P204" s="231" t="s">
        <v>2617</v>
      </c>
      <c r="Q204" s="231" t="s">
        <v>2617</v>
      </c>
      <c r="R204" s="231" t="s">
        <v>2617</v>
      </c>
      <c r="S204" s="231" t="s">
        <v>2617</v>
      </c>
      <c r="T204" s="231" t="s">
        <v>2617</v>
      </c>
      <c r="U204" s="231" t="s">
        <v>2617</v>
      </c>
      <c r="V204" s="231" t="s">
        <v>2617</v>
      </c>
      <c r="W204" s="231" t="s">
        <v>2617</v>
      </c>
      <c r="X204" s="231" t="s">
        <v>2617</v>
      </c>
      <c r="Y204" s="231" t="s">
        <v>2617</v>
      </c>
      <c r="Z204" s="231" t="s">
        <v>2617</v>
      </c>
      <c r="AA204" s="231" t="s">
        <v>2617</v>
      </c>
      <c r="AB204" s="231" t="s">
        <v>2617</v>
      </c>
      <c r="AC204" s="231" t="s">
        <v>2617</v>
      </c>
      <c r="AD204" s="231" t="s">
        <v>2617</v>
      </c>
      <c r="AE204" s="231" t="s">
        <v>2617</v>
      </c>
      <c r="AF204" s="231" t="s">
        <v>2617</v>
      </c>
      <c r="AG204" s="231" t="s">
        <v>2617</v>
      </c>
      <c r="AH204" s="231" t="s">
        <v>2617</v>
      </c>
      <c r="AI204" s="231" t="s">
        <v>2617</v>
      </c>
      <c r="AJ204" s="231" t="s">
        <v>2617</v>
      </c>
      <c r="AK204" s="231" t="s">
        <v>2617</v>
      </c>
      <c r="AL204" s="231" t="s">
        <v>2617</v>
      </c>
      <c r="AM204" s="231" t="s">
        <v>2617</v>
      </c>
      <c r="AN204" s="231" t="s">
        <v>2617</v>
      </c>
      <c r="AO204" s="231" t="s">
        <v>2617</v>
      </c>
      <c r="AP204" s="231" t="s">
        <v>2617</v>
      </c>
      <c r="AQ204" s="231">
        <v>40</v>
      </c>
      <c r="AR204" s="231" t="s">
        <v>2611</v>
      </c>
    </row>
    <row r="205" spans="1:44" x14ac:dyDescent="0.3">
      <c r="A205" s="231">
        <v>203397</v>
      </c>
      <c r="B205" s="231" t="s">
        <v>61</v>
      </c>
      <c r="C205" s="231" t="s">
        <v>2617</v>
      </c>
      <c r="D205" s="231" t="s">
        <v>2617</v>
      </c>
      <c r="E205" s="231" t="s">
        <v>2617</v>
      </c>
      <c r="F205" s="231" t="s">
        <v>2617</v>
      </c>
      <c r="G205" s="231" t="s">
        <v>2617</v>
      </c>
      <c r="H205" s="231" t="s">
        <v>2617</v>
      </c>
      <c r="I205" s="231" t="s">
        <v>2617</v>
      </c>
      <c r="J205" s="231" t="s">
        <v>2617</v>
      </c>
      <c r="K205" s="231" t="s">
        <v>2617</v>
      </c>
      <c r="L205" s="231" t="s">
        <v>2617</v>
      </c>
      <c r="M205" s="231" t="s">
        <v>2617</v>
      </c>
      <c r="N205" s="231" t="s">
        <v>2617</v>
      </c>
      <c r="O205" s="231" t="s">
        <v>2617</v>
      </c>
      <c r="P205" s="231" t="s">
        <v>2617</v>
      </c>
      <c r="Q205" s="231" t="s">
        <v>2617</v>
      </c>
      <c r="R205" s="231" t="s">
        <v>2617</v>
      </c>
      <c r="S205" s="231" t="s">
        <v>2617</v>
      </c>
      <c r="T205" s="231" t="s">
        <v>2617</v>
      </c>
      <c r="U205" s="231" t="s">
        <v>2617</v>
      </c>
      <c r="V205" s="231" t="s">
        <v>2617</v>
      </c>
      <c r="W205" s="231" t="s">
        <v>2617</v>
      </c>
      <c r="X205" s="231" t="s">
        <v>2617</v>
      </c>
      <c r="Y205" s="231" t="s">
        <v>2617</v>
      </c>
      <c r="Z205" s="231" t="s">
        <v>2617</v>
      </c>
      <c r="AA205" s="231" t="s">
        <v>2617</v>
      </c>
      <c r="AB205" s="231" t="s">
        <v>2617</v>
      </c>
      <c r="AC205" s="231" t="s">
        <v>2617</v>
      </c>
      <c r="AD205" s="231" t="s">
        <v>2617</v>
      </c>
      <c r="AE205" s="231" t="s">
        <v>2617</v>
      </c>
      <c r="AF205" s="231" t="s">
        <v>2617</v>
      </c>
      <c r="AG205" s="231" t="s">
        <v>2617</v>
      </c>
      <c r="AH205" s="231" t="s">
        <v>2617</v>
      </c>
      <c r="AI205" s="231" t="s">
        <v>2617</v>
      </c>
      <c r="AJ205" s="231" t="s">
        <v>2617</v>
      </c>
      <c r="AK205" s="231" t="s">
        <v>2617</v>
      </c>
      <c r="AL205" s="231" t="s">
        <v>2617</v>
      </c>
      <c r="AM205" s="231" t="s">
        <v>2617</v>
      </c>
      <c r="AN205" s="231" t="s">
        <v>2617</v>
      </c>
      <c r="AO205" s="231" t="s">
        <v>2617</v>
      </c>
      <c r="AP205" s="231" t="s">
        <v>2617</v>
      </c>
      <c r="AQ205" s="231">
        <v>40</v>
      </c>
      <c r="AR205" s="231" t="s">
        <v>2611</v>
      </c>
    </row>
    <row r="206" spans="1:44" x14ac:dyDescent="0.3">
      <c r="A206" s="231">
        <v>203459</v>
      </c>
      <c r="B206" s="231" t="s">
        <v>61</v>
      </c>
      <c r="C206" s="231" t="s">
        <v>2617</v>
      </c>
      <c r="D206" s="231" t="s">
        <v>2617</v>
      </c>
      <c r="E206" s="231" t="s">
        <v>2617</v>
      </c>
      <c r="F206" s="231" t="s">
        <v>2617</v>
      </c>
      <c r="G206" s="231" t="s">
        <v>2617</v>
      </c>
      <c r="H206" s="231" t="s">
        <v>2617</v>
      </c>
      <c r="I206" s="231" t="s">
        <v>2617</v>
      </c>
      <c r="J206" s="231" t="s">
        <v>2617</v>
      </c>
      <c r="K206" s="231" t="s">
        <v>2617</v>
      </c>
      <c r="L206" s="231" t="s">
        <v>2617</v>
      </c>
      <c r="M206" s="231" t="s">
        <v>2617</v>
      </c>
      <c r="N206" s="231" t="s">
        <v>2617</v>
      </c>
      <c r="O206" s="231" t="s">
        <v>2617</v>
      </c>
      <c r="P206" s="231" t="s">
        <v>2617</v>
      </c>
      <c r="Q206" s="231" t="s">
        <v>2617</v>
      </c>
      <c r="R206" s="231" t="s">
        <v>2617</v>
      </c>
      <c r="S206" s="231" t="s">
        <v>2617</v>
      </c>
      <c r="T206" s="231" t="s">
        <v>2617</v>
      </c>
      <c r="U206" s="231" t="s">
        <v>2617</v>
      </c>
      <c r="V206" s="231" t="s">
        <v>2617</v>
      </c>
      <c r="W206" s="231" t="s">
        <v>2617</v>
      </c>
      <c r="X206" s="231" t="s">
        <v>2617</v>
      </c>
      <c r="Y206" s="231" t="s">
        <v>2617</v>
      </c>
      <c r="Z206" s="231" t="s">
        <v>2617</v>
      </c>
      <c r="AA206" s="231" t="s">
        <v>2617</v>
      </c>
      <c r="AB206" s="231" t="s">
        <v>2617</v>
      </c>
      <c r="AC206" s="231" t="s">
        <v>2617</v>
      </c>
      <c r="AD206" s="231" t="s">
        <v>2617</v>
      </c>
      <c r="AE206" s="231" t="s">
        <v>2617</v>
      </c>
      <c r="AF206" s="231" t="s">
        <v>2617</v>
      </c>
      <c r="AG206" s="231" t="s">
        <v>2617</v>
      </c>
      <c r="AH206" s="231" t="s">
        <v>2617</v>
      </c>
      <c r="AI206" s="231" t="s">
        <v>2617</v>
      </c>
      <c r="AJ206" s="231" t="s">
        <v>2617</v>
      </c>
      <c r="AK206" s="231" t="s">
        <v>2617</v>
      </c>
      <c r="AL206" s="231" t="s">
        <v>2617</v>
      </c>
      <c r="AM206" s="231" t="s">
        <v>2617</v>
      </c>
      <c r="AN206" s="231" t="s">
        <v>2617</v>
      </c>
      <c r="AO206" s="231" t="s">
        <v>2617</v>
      </c>
      <c r="AP206" s="231" t="s">
        <v>2617</v>
      </c>
      <c r="AQ206" s="231">
        <v>40</v>
      </c>
      <c r="AR206" s="231" t="s">
        <v>2611</v>
      </c>
    </row>
    <row r="207" spans="1:44" x14ac:dyDescent="0.3">
      <c r="A207" s="231">
        <v>203516</v>
      </c>
      <c r="B207" s="231" t="s">
        <v>61</v>
      </c>
      <c r="C207" s="231" t="s">
        <v>2617</v>
      </c>
      <c r="D207" s="231" t="s">
        <v>2617</v>
      </c>
      <c r="E207" s="231" t="s">
        <v>2617</v>
      </c>
      <c r="F207" s="231" t="s">
        <v>2617</v>
      </c>
      <c r="G207" s="231" t="s">
        <v>2617</v>
      </c>
      <c r="H207" s="231" t="s">
        <v>2617</v>
      </c>
      <c r="I207" s="231" t="s">
        <v>2617</v>
      </c>
      <c r="J207" s="231" t="s">
        <v>2617</v>
      </c>
      <c r="K207" s="231" t="s">
        <v>2617</v>
      </c>
      <c r="L207" s="231" t="s">
        <v>2617</v>
      </c>
      <c r="M207" s="231" t="s">
        <v>2617</v>
      </c>
      <c r="N207" s="231" t="s">
        <v>2617</v>
      </c>
      <c r="O207" s="231" t="s">
        <v>2617</v>
      </c>
      <c r="P207" s="231" t="s">
        <v>2617</v>
      </c>
      <c r="Q207" s="231" t="s">
        <v>2617</v>
      </c>
      <c r="R207" s="231" t="s">
        <v>2617</v>
      </c>
      <c r="S207" s="231" t="s">
        <v>2617</v>
      </c>
      <c r="T207" s="231" t="s">
        <v>2617</v>
      </c>
      <c r="U207" s="231" t="s">
        <v>2617</v>
      </c>
      <c r="V207" s="231" t="s">
        <v>2617</v>
      </c>
      <c r="W207" s="231" t="s">
        <v>2617</v>
      </c>
      <c r="X207" s="231" t="s">
        <v>2617</v>
      </c>
      <c r="Y207" s="231" t="s">
        <v>2617</v>
      </c>
      <c r="Z207" s="231" t="s">
        <v>2617</v>
      </c>
      <c r="AA207" s="231" t="s">
        <v>2617</v>
      </c>
      <c r="AB207" s="231" t="s">
        <v>2617</v>
      </c>
      <c r="AC207" s="231" t="s">
        <v>2617</v>
      </c>
      <c r="AD207" s="231" t="s">
        <v>2617</v>
      </c>
      <c r="AE207" s="231" t="s">
        <v>2617</v>
      </c>
      <c r="AF207" s="231" t="s">
        <v>2617</v>
      </c>
      <c r="AG207" s="231" t="s">
        <v>2617</v>
      </c>
      <c r="AH207" s="231" t="s">
        <v>2617</v>
      </c>
      <c r="AI207" s="231" t="s">
        <v>2617</v>
      </c>
      <c r="AJ207" s="231" t="s">
        <v>2617</v>
      </c>
      <c r="AK207" s="231" t="s">
        <v>2617</v>
      </c>
      <c r="AL207" s="231" t="s">
        <v>2617</v>
      </c>
      <c r="AM207" s="231" t="s">
        <v>2617</v>
      </c>
      <c r="AN207" s="231" t="s">
        <v>2617</v>
      </c>
      <c r="AO207" s="231" t="s">
        <v>2617</v>
      </c>
      <c r="AP207" s="231" t="s">
        <v>2617</v>
      </c>
      <c r="AQ207" s="231">
        <v>40</v>
      </c>
      <c r="AR207" s="231" t="s">
        <v>2611</v>
      </c>
    </row>
    <row r="208" spans="1:44" x14ac:dyDescent="0.3">
      <c r="A208" s="231">
        <v>203548</v>
      </c>
      <c r="B208" s="231" t="s">
        <v>61</v>
      </c>
      <c r="C208" s="231" t="s">
        <v>2617</v>
      </c>
      <c r="D208" s="231" t="s">
        <v>2617</v>
      </c>
      <c r="E208" s="231" t="s">
        <v>2617</v>
      </c>
      <c r="F208" s="231" t="s">
        <v>2617</v>
      </c>
      <c r="G208" s="231" t="s">
        <v>2617</v>
      </c>
      <c r="H208" s="231" t="s">
        <v>2617</v>
      </c>
      <c r="I208" s="231" t="s">
        <v>2617</v>
      </c>
      <c r="J208" s="231" t="s">
        <v>2617</v>
      </c>
      <c r="K208" s="231" t="s">
        <v>2617</v>
      </c>
      <c r="L208" s="231" t="s">
        <v>2617</v>
      </c>
      <c r="M208" s="231" t="s">
        <v>2617</v>
      </c>
      <c r="N208" s="231" t="s">
        <v>2617</v>
      </c>
      <c r="O208" s="231" t="s">
        <v>2617</v>
      </c>
      <c r="P208" s="231" t="s">
        <v>2617</v>
      </c>
      <c r="Q208" s="231" t="s">
        <v>2617</v>
      </c>
      <c r="R208" s="231" t="s">
        <v>2617</v>
      </c>
      <c r="S208" s="231" t="s">
        <v>2617</v>
      </c>
      <c r="T208" s="231" t="s">
        <v>2617</v>
      </c>
      <c r="U208" s="231" t="s">
        <v>2617</v>
      </c>
      <c r="V208" s="231" t="s">
        <v>2617</v>
      </c>
      <c r="W208" s="231" t="s">
        <v>2617</v>
      </c>
      <c r="X208" s="231" t="s">
        <v>2617</v>
      </c>
      <c r="Y208" s="231" t="s">
        <v>2617</v>
      </c>
      <c r="Z208" s="231" t="s">
        <v>2617</v>
      </c>
      <c r="AA208" s="231" t="s">
        <v>2617</v>
      </c>
      <c r="AB208" s="231" t="s">
        <v>2617</v>
      </c>
      <c r="AC208" s="231" t="s">
        <v>2617</v>
      </c>
      <c r="AD208" s="231" t="s">
        <v>2617</v>
      </c>
      <c r="AE208" s="231" t="s">
        <v>2617</v>
      </c>
      <c r="AF208" s="231" t="s">
        <v>2617</v>
      </c>
      <c r="AG208" s="231" t="s">
        <v>2617</v>
      </c>
      <c r="AH208" s="231" t="s">
        <v>2617</v>
      </c>
      <c r="AI208" s="231" t="s">
        <v>2617</v>
      </c>
      <c r="AJ208" s="231" t="s">
        <v>2617</v>
      </c>
      <c r="AK208" s="231" t="s">
        <v>2617</v>
      </c>
      <c r="AL208" s="231" t="s">
        <v>2617</v>
      </c>
      <c r="AM208" s="231" t="s">
        <v>2617</v>
      </c>
      <c r="AN208" s="231" t="s">
        <v>2617</v>
      </c>
      <c r="AO208" s="231" t="s">
        <v>2617</v>
      </c>
      <c r="AP208" s="231" t="s">
        <v>2617</v>
      </c>
      <c r="AQ208" s="231">
        <v>40</v>
      </c>
      <c r="AR208" s="231" t="s">
        <v>2611</v>
      </c>
    </row>
    <row r="209" spans="1:44" x14ac:dyDescent="0.3">
      <c r="A209" s="231">
        <v>203555</v>
      </c>
      <c r="B209" s="231" t="s">
        <v>61</v>
      </c>
      <c r="C209" s="231" t="s">
        <v>2617</v>
      </c>
      <c r="D209" s="231" t="s">
        <v>2617</v>
      </c>
      <c r="E209" s="231" t="s">
        <v>2617</v>
      </c>
      <c r="F209" s="231" t="s">
        <v>2617</v>
      </c>
      <c r="G209" s="231" t="s">
        <v>2617</v>
      </c>
      <c r="H209" s="231" t="s">
        <v>2617</v>
      </c>
      <c r="I209" s="231" t="s">
        <v>2617</v>
      </c>
      <c r="J209" s="231" t="s">
        <v>2617</v>
      </c>
      <c r="K209" s="231" t="s">
        <v>2617</v>
      </c>
      <c r="L209" s="231" t="s">
        <v>2617</v>
      </c>
      <c r="M209" s="231" t="s">
        <v>2617</v>
      </c>
      <c r="N209" s="231" t="s">
        <v>2617</v>
      </c>
      <c r="O209" s="231" t="s">
        <v>2617</v>
      </c>
      <c r="P209" s="231" t="s">
        <v>2617</v>
      </c>
      <c r="Q209" s="231" t="s">
        <v>2617</v>
      </c>
      <c r="R209" s="231" t="s">
        <v>2617</v>
      </c>
      <c r="S209" s="231" t="s">
        <v>2617</v>
      </c>
      <c r="T209" s="231" t="s">
        <v>2617</v>
      </c>
      <c r="U209" s="231" t="s">
        <v>2617</v>
      </c>
      <c r="V209" s="231" t="s">
        <v>2617</v>
      </c>
      <c r="W209" s="231" t="s">
        <v>2617</v>
      </c>
      <c r="X209" s="231" t="s">
        <v>2617</v>
      </c>
      <c r="Y209" s="231" t="s">
        <v>2617</v>
      </c>
      <c r="Z209" s="231" t="s">
        <v>2617</v>
      </c>
      <c r="AA209" s="231" t="s">
        <v>2617</v>
      </c>
      <c r="AB209" s="231" t="s">
        <v>2617</v>
      </c>
      <c r="AC209" s="231" t="s">
        <v>2617</v>
      </c>
      <c r="AD209" s="231" t="s">
        <v>2617</v>
      </c>
      <c r="AE209" s="231" t="s">
        <v>2617</v>
      </c>
      <c r="AF209" s="231" t="s">
        <v>2617</v>
      </c>
      <c r="AG209" s="231" t="s">
        <v>2617</v>
      </c>
      <c r="AH209" s="231" t="s">
        <v>2617</v>
      </c>
      <c r="AI209" s="231" t="s">
        <v>2617</v>
      </c>
      <c r="AJ209" s="231" t="s">
        <v>2617</v>
      </c>
      <c r="AK209" s="231" t="s">
        <v>2617</v>
      </c>
      <c r="AL209" s="231" t="s">
        <v>2617</v>
      </c>
      <c r="AM209" s="231" t="s">
        <v>2617</v>
      </c>
      <c r="AN209" s="231" t="s">
        <v>2617</v>
      </c>
      <c r="AO209" s="231" t="s">
        <v>2617</v>
      </c>
      <c r="AP209" s="231" t="s">
        <v>2617</v>
      </c>
      <c r="AQ209" s="231">
        <v>40</v>
      </c>
      <c r="AR209" s="231" t="s">
        <v>2611</v>
      </c>
    </row>
    <row r="210" spans="1:44" x14ac:dyDescent="0.3">
      <c r="A210" s="231">
        <v>203715</v>
      </c>
      <c r="B210" s="231" t="s">
        <v>61</v>
      </c>
      <c r="C210" s="231" t="s">
        <v>2617</v>
      </c>
      <c r="D210" s="231" t="s">
        <v>2617</v>
      </c>
      <c r="E210" s="231" t="s">
        <v>2617</v>
      </c>
      <c r="F210" s="231" t="s">
        <v>2617</v>
      </c>
      <c r="G210" s="231" t="s">
        <v>2617</v>
      </c>
      <c r="H210" s="231" t="s">
        <v>2617</v>
      </c>
      <c r="I210" s="231" t="s">
        <v>2617</v>
      </c>
      <c r="J210" s="231" t="s">
        <v>2617</v>
      </c>
      <c r="K210" s="231" t="s">
        <v>2617</v>
      </c>
      <c r="L210" s="231" t="s">
        <v>2617</v>
      </c>
      <c r="M210" s="231" t="s">
        <v>2617</v>
      </c>
      <c r="N210" s="231" t="s">
        <v>2617</v>
      </c>
      <c r="O210" s="231" t="s">
        <v>2617</v>
      </c>
      <c r="P210" s="231" t="s">
        <v>2617</v>
      </c>
      <c r="Q210" s="231" t="s">
        <v>2617</v>
      </c>
      <c r="R210" s="231" t="s">
        <v>2617</v>
      </c>
      <c r="S210" s="231" t="s">
        <v>2617</v>
      </c>
      <c r="T210" s="231" t="s">
        <v>2617</v>
      </c>
      <c r="U210" s="231" t="s">
        <v>2617</v>
      </c>
      <c r="V210" s="231" t="s">
        <v>2617</v>
      </c>
      <c r="W210" s="231" t="s">
        <v>2617</v>
      </c>
      <c r="X210" s="231" t="s">
        <v>2617</v>
      </c>
      <c r="Y210" s="231" t="s">
        <v>2617</v>
      </c>
      <c r="Z210" s="231" t="s">
        <v>2617</v>
      </c>
      <c r="AA210" s="231" t="s">
        <v>2617</v>
      </c>
      <c r="AB210" s="231" t="s">
        <v>2617</v>
      </c>
      <c r="AC210" s="231" t="s">
        <v>2617</v>
      </c>
      <c r="AD210" s="231" t="s">
        <v>2617</v>
      </c>
      <c r="AE210" s="231" t="s">
        <v>2617</v>
      </c>
      <c r="AF210" s="231" t="s">
        <v>2617</v>
      </c>
      <c r="AG210" s="231" t="s">
        <v>2617</v>
      </c>
      <c r="AH210" s="231" t="s">
        <v>2617</v>
      </c>
      <c r="AI210" s="231" t="s">
        <v>2617</v>
      </c>
      <c r="AJ210" s="231" t="s">
        <v>2617</v>
      </c>
      <c r="AK210" s="231" t="s">
        <v>2617</v>
      </c>
      <c r="AL210" s="231" t="s">
        <v>2617</v>
      </c>
      <c r="AM210" s="231" t="s">
        <v>2617</v>
      </c>
      <c r="AN210" s="231" t="s">
        <v>2617</v>
      </c>
      <c r="AO210" s="231" t="s">
        <v>2617</v>
      </c>
      <c r="AP210" s="231" t="s">
        <v>2617</v>
      </c>
      <c r="AQ210" s="231">
        <v>40</v>
      </c>
      <c r="AR210" s="231" t="s">
        <v>2611</v>
      </c>
    </row>
    <row r="211" spans="1:44" x14ac:dyDescent="0.3">
      <c r="A211" s="231">
        <v>203789</v>
      </c>
      <c r="B211" s="231" t="s">
        <v>61</v>
      </c>
      <c r="C211" s="231" t="s">
        <v>2617</v>
      </c>
      <c r="D211" s="231" t="s">
        <v>2617</v>
      </c>
      <c r="E211" s="231" t="s">
        <v>2617</v>
      </c>
      <c r="F211" s="231" t="s">
        <v>2617</v>
      </c>
      <c r="G211" s="231" t="s">
        <v>2617</v>
      </c>
      <c r="H211" s="231" t="s">
        <v>2617</v>
      </c>
      <c r="I211" s="231" t="s">
        <v>2617</v>
      </c>
      <c r="J211" s="231" t="s">
        <v>2617</v>
      </c>
      <c r="K211" s="231" t="s">
        <v>2617</v>
      </c>
      <c r="L211" s="231" t="s">
        <v>2617</v>
      </c>
      <c r="M211" s="231" t="s">
        <v>2617</v>
      </c>
      <c r="N211" s="231" t="s">
        <v>2617</v>
      </c>
      <c r="O211" s="231" t="s">
        <v>2617</v>
      </c>
      <c r="P211" s="231" t="s">
        <v>2617</v>
      </c>
      <c r="Q211" s="231" t="s">
        <v>2617</v>
      </c>
      <c r="R211" s="231" t="s">
        <v>2617</v>
      </c>
      <c r="S211" s="231" t="s">
        <v>2617</v>
      </c>
      <c r="T211" s="231" t="s">
        <v>2617</v>
      </c>
      <c r="U211" s="231" t="s">
        <v>2617</v>
      </c>
      <c r="V211" s="231" t="s">
        <v>2617</v>
      </c>
      <c r="W211" s="231" t="s">
        <v>2617</v>
      </c>
      <c r="X211" s="231" t="s">
        <v>2617</v>
      </c>
      <c r="Y211" s="231" t="s">
        <v>2617</v>
      </c>
      <c r="Z211" s="231" t="s">
        <v>2617</v>
      </c>
      <c r="AA211" s="231" t="s">
        <v>2617</v>
      </c>
      <c r="AB211" s="231" t="s">
        <v>2617</v>
      </c>
      <c r="AC211" s="231" t="s">
        <v>2617</v>
      </c>
      <c r="AD211" s="231" t="s">
        <v>2617</v>
      </c>
      <c r="AE211" s="231" t="s">
        <v>2617</v>
      </c>
      <c r="AF211" s="231" t="s">
        <v>2617</v>
      </c>
      <c r="AG211" s="231" t="s">
        <v>2617</v>
      </c>
      <c r="AH211" s="231" t="s">
        <v>2617</v>
      </c>
      <c r="AI211" s="231" t="s">
        <v>2617</v>
      </c>
      <c r="AJ211" s="231" t="s">
        <v>2617</v>
      </c>
      <c r="AK211" s="231" t="s">
        <v>2617</v>
      </c>
      <c r="AL211" s="231" t="s">
        <v>2617</v>
      </c>
      <c r="AM211" s="231" t="s">
        <v>2617</v>
      </c>
      <c r="AN211" s="231" t="s">
        <v>2617</v>
      </c>
      <c r="AO211" s="231" t="s">
        <v>2617</v>
      </c>
      <c r="AP211" s="231" t="s">
        <v>2617</v>
      </c>
      <c r="AQ211" s="231">
        <v>40</v>
      </c>
      <c r="AR211" s="231" t="s">
        <v>2611</v>
      </c>
    </row>
    <row r="212" spans="1:44" x14ac:dyDescent="0.3">
      <c r="A212" s="231">
        <v>203902</v>
      </c>
      <c r="B212" s="231" t="s">
        <v>61</v>
      </c>
      <c r="C212" s="231" t="s">
        <v>2617</v>
      </c>
      <c r="D212" s="231" t="s">
        <v>2617</v>
      </c>
      <c r="E212" s="231" t="s">
        <v>2617</v>
      </c>
      <c r="F212" s="231" t="s">
        <v>2617</v>
      </c>
      <c r="G212" s="231" t="s">
        <v>2617</v>
      </c>
      <c r="H212" s="231" t="s">
        <v>2617</v>
      </c>
      <c r="I212" s="231" t="s">
        <v>2617</v>
      </c>
      <c r="J212" s="231" t="s">
        <v>2617</v>
      </c>
      <c r="K212" s="231" t="s">
        <v>2617</v>
      </c>
      <c r="L212" s="231" t="s">
        <v>2617</v>
      </c>
      <c r="M212" s="231" t="s">
        <v>2617</v>
      </c>
      <c r="N212" s="231" t="s">
        <v>2617</v>
      </c>
      <c r="O212" s="231" t="s">
        <v>2617</v>
      </c>
      <c r="P212" s="231" t="s">
        <v>2617</v>
      </c>
      <c r="Q212" s="231" t="s">
        <v>2617</v>
      </c>
      <c r="R212" s="231" t="s">
        <v>2617</v>
      </c>
      <c r="S212" s="231" t="s">
        <v>2617</v>
      </c>
      <c r="T212" s="231" t="s">
        <v>2617</v>
      </c>
      <c r="U212" s="231" t="s">
        <v>2617</v>
      </c>
      <c r="V212" s="231" t="s">
        <v>2617</v>
      </c>
      <c r="W212" s="231" t="s">
        <v>2617</v>
      </c>
      <c r="X212" s="231" t="s">
        <v>2617</v>
      </c>
      <c r="Y212" s="231" t="s">
        <v>2617</v>
      </c>
      <c r="Z212" s="231" t="s">
        <v>2617</v>
      </c>
      <c r="AA212" s="231" t="s">
        <v>2617</v>
      </c>
      <c r="AB212" s="231" t="s">
        <v>2617</v>
      </c>
      <c r="AC212" s="231" t="s">
        <v>2617</v>
      </c>
      <c r="AD212" s="231" t="s">
        <v>2617</v>
      </c>
      <c r="AE212" s="231" t="s">
        <v>2617</v>
      </c>
      <c r="AF212" s="231" t="s">
        <v>2617</v>
      </c>
      <c r="AG212" s="231" t="s">
        <v>2617</v>
      </c>
      <c r="AH212" s="231" t="s">
        <v>2617</v>
      </c>
      <c r="AI212" s="231" t="s">
        <v>2617</v>
      </c>
      <c r="AJ212" s="231" t="s">
        <v>2617</v>
      </c>
      <c r="AK212" s="231" t="s">
        <v>2617</v>
      </c>
      <c r="AL212" s="231" t="s">
        <v>2617</v>
      </c>
      <c r="AM212" s="231" t="s">
        <v>2617</v>
      </c>
      <c r="AN212" s="231" t="s">
        <v>2617</v>
      </c>
      <c r="AO212" s="231" t="s">
        <v>2617</v>
      </c>
      <c r="AP212" s="231" t="s">
        <v>2617</v>
      </c>
      <c r="AQ212" s="231">
        <v>40</v>
      </c>
      <c r="AR212" s="231" t="s">
        <v>2611</v>
      </c>
    </row>
    <row r="213" spans="1:44" x14ac:dyDescent="0.3">
      <c r="A213" s="231">
        <v>203954</v>
      </c>
      <c r="B213" s="231" t="s">
        <v>61</v>
      </c>
      <c r="C213" s="231" t="s">
        <v>2617</v>
      </c>
      <c r="D213" s="231" t="s">
        <v>2617</v>
      </c>
      <c r="E213" s="231" t="s">
        <v>2617</v>
      </c>
      <c r="F213" s="231" t="s">
        <v>2617</v>
      </c>
      <c r="G213" s="231" t="s">
        <v>2617</v>
      </c>
      <c r="H213" s="231" t="s">
        <v>2617</v>
      </c>
      <c r="I213" s="231" t="s">
        <v>2617</v>
      </c>
      <c r="J213" s="231" t="s">
        <v>2617</v>
      </c>
      <c r="K213" s="231" t="s">
        <v>2617</v>
      </c>
      <c r="L213" s="231" t="s">
        <v>2617</v>
      </c>
      <c r="M213" s="231" t="s">
        <v>2617</v>
      </c>
      <c r="N213" s="231" t="s">
        <v>2617</v>
      </c>
      <c r="O213" s="231" t="s">
        <v>2617</v>
      </c>
      <c r="P213" s="231" t="s">
        <v>2617</v>
      </c>
      <c r="Q213" s="231" t="s">
        <v>2617</v>
      </c>
      <c r="R213" s="231" t="s">
        <v>2617</v>
      </c>
      <c r="S213" s="231" t="s">
        <v>2617</v>
      </c>
      <c r="T213" s="231" t="s">
        <v>2617</v>
      </c>
      <c r="U213" s="231" t="s">
        <v>2617</v>
      </c>
      <c r="V213" s="231" t="s">
        <v>2617</v>
      </c>
      <c r="W213" s="231" t="s">
        <v>2617</v>
      </c>
      <c r="X213" s="231" t="s">
        <v>2617</v>
      </c>
      <c r="Y213" s="231" t="s">
        <v>2617</v>
      </c>
      <c r="Z213" s="231" t="s">
        <v>2617</v>
      </c>
      <c r="AA213" s="231" t="s">
        <v>2617</v>
      </c>
      <c r="AB213" s="231" t="s">
        <v>2617</v>
      </c>
      <c r="AC213" s="231" t="s">
        <v>2617</v>
      </c>
      <c r="AD213" s="231" t="s">
        <v>2617</v>
      </c>
      <c r="AE213" s="231" t="s">
        <v>2617</v>
      </c>
      <c r="AF213" s="231" t="s">
        <v>2617</v>
      </c>
      <c r="AG213" s="231" t="s">
        <v>2617</v>
      </c>
      <c r="AH213" s="231" t="s">
        <v>2617</v>
      </c>
      <c r="AI213" s="231" t="s">
        <v>2617</v>
      </c>
      <c r="AJ213" s="231" t="s">
        <v>2617</v>
      </c>
      <c r="AK213" s="231" t="s">
        <v>2617</v>
      </c>
      <c r="AL213" s="231" t="s">
        <v>2617</v>
      </c>
      <c r="AM213" s="231" t="s">
        <v>2617</v>
      </c>
      <c r="AN213" s="231" t="s">
        <v>2617</v>
      </c>
      <c r="AO213" s="231" t="s">
        <v>2617</v>
      </c>
      <c r="AP213" s="231" t="s">
        <v>2617</v>
      </c>
      <c r="AQ213" s="231">
        <v>40</v>
      </c>
      <c r="AR213" s="231" t="s">
        <v>2611</v>
      </c>
    </row>
    <row r="214" spans="1:44" x14ac:dyDescent="0.3">
      <c r="A214" s="231">
        <v>203981</v>
      </c>
      <c r="B214" s="231" t="s">
        <v>61</v>
      </c>
      <c r="C214" s="231" t="s">
        <v>2617</v>
      </c>
      <c r="D214" s="231" t="s">
        <v>2617</v>
      </c>
      <c r="E214" s="231" t="s">
        <v>2617</v>
      </c>
      <c r="F214" s="231" t="s">
        <v>2617</v>
      </c>
      <c r="G214" s="231" t="s">
        <v>2617</v>
      </c>
      <c r="H214" s="231" t="s">
        <v>2617</v>
      </c>
      <c r="I214" s="231" t="s">
        <v>2617</v>
      </c>
      <c r="J214" s="231" t="s">
        <v>2617</v>
      </c>
      <c r="K214" s="231" t="s">
        <v>2617</v>
      </c>
      <c r="L214" s="231" t="s">
        <v>2617</v>
      </c>
      <c r="M214" s="231" t="s">
        <v>2617</v>
      </c>
      <c r="N214" s="231" t="s">
        <v>2617</v>
      </c>
      <c r="O214" s="231" t="s">
        <v>2617</v>
      </c>
      <c r="P214" s="231" t="s">
        <v>2617</v>
      </c>
      <c r="Q214" s="231" t="s">
        <v>2617</v>
      </c>
      <c r="R214" s="231" t="s">
        <v>2617</v>
      </c>
      <c r="S214" s="231" t="s">
        <v>2617</v>
      </c>
      <c r="T214" s="231" t="s">
        <v>2617</v>
      </c>
      <c r="U214" s="231" t="s">
        <v>2617</v>
      </c>
      <c r="V214" s="231" t="s">
        <v>2617</v>
      </c>
      <c r="W214" s="231" t="s">
        <v>2617</v>
      </c>
      <c r="X214" s="231" t="s">
        <v>2617</v>
      </c>
      <c r="Y214" s="231" t="s">
        <v>2617</v>
      </c>
      <c r="Z214" s="231" t="s">
        <v>2617</v>
      </c>
      <c r="AA214" s="231" t="s">
        <v>2617</v>
      </c>
      <c r="AB214" s="231" t="s">
        <v>2617</v>
      </c>
      <c r="AC214" s="231" t="s">
        <v>2617</v>
      </c>
      <c r="AD214" s="231" t="s">
        <v>2617</v>
      </c>
      <c r="AE214" s="231" t="s">
        <v>2617</v>
      </c>
      <c r="AF214" s="231" t="s">
        <v>2617</v>
      </c>
      <c r="AG214" s="231" t="s">
        <v>2617</v>
      </c>
      <c r="AH214" s="231" t="s">
        <v>2617</v>
      </c>
      <c r="AI214" s="231" t="s">
        <v>2617</v>
      </c>
      <c r="AJ214" s="231" t="s">
        <v>2617</v>
      </c>
      <c r="AK214" s="231" t="s">
        <v>2617</v>
      </c>
      <c r="AL214" s="231" t="s">
        <v>2617</v>
      </c>
      <c r="AM214" s="231" t="s">
        <v>2617</v>
      </c>
      <c r="AN214" s="231" t="s">
        <v>2617</v>
      </c>
      <c r="AO214" s="231" t="s">
        <v>2617</v>
      </c>
      <c r="AP214" s="231" t="s">
        <v>2617</v>
      </c>
      <c r="AQ214" s="231">
        <v>40</v>
      </c>
      <c r="AR214" s="231" t="s">
        <v>2611</v>
      </c>
    </row>
    <row r="215" spans="1:44" x14ac:dyDescent="0.3">
      <c r="A215" s="231">
        <v>203995</v>
      </c>
      <c r="B215" s="231" t="s">
        <v>61</v>
      </c>
      <c r="C215" s="231" t="s">
        <v>2617</v>
      </c>
      <c r="D215" s="231" t="s">
        <v>2617</v>
      </c>
      <c r="E215" s="231" t="s">
        <v>2617</v>
      </c>
      <c r="F215" s="231" t="s">
        <v>2617</v>
      </c>
      <c r="G215" s="231" t="s">
        <v>2617</v>
      </c>
      <c r="H215" s="231" t="s">
        <v>2617</v>
      </c>
      <c r="I215" s="231" t="s">
        <v>2617</v>
      </c>
      <c r="J215" s="231" t="s">
        <v>2617</v>
      </c>
      <c r="K215" s="231" t="s">
        <v>2617</v>
      </c>
      <c r="L215" s="231" t="s">
        <v>2617</v>
      </c>
      <c r="M215" s="231" t="s">
        <v>2617</v>
      </c>
      <c r="N215" s="231" t="s">
        <v>2617</v>
      </c>
      <c r="O215" s="231" t="s">
        <v>2617</v>
      </c>
      <c r="P215" s="231" t="s">
        <v>2617</v>
      </c>
      <c r="Q215" s="231" t="s">
        <v>2617</v>
      </c>
      <c r="R215" s="231" t="s">
        <v>2617</v>
      </c>
      <c r="S215" s="231" t="s">
        <v>2617</v>
      </c>
      <c r="T215" s="231" t="s">
        <v>2617</v>
      </c>
      <c r="U215" s="231" t="s">
        <v>2617</v>
      </c>
      <c r="V215" s="231" t="s">
        <v>2617</v>
      </c>
      <c r="W215" s="231" t="s">
        <v>2617</v>
      </c>
      <c r="X215" s="231" t="s">
        <v>2617</v>
      </c>
      <c r="Y215" s="231" t="s">
        <v>2617</v>
      </c>
      <c r="Z215" s="231" t="s">
        <v>2617</v>
      </c>
      <c r="AA215" s="231" t="s">
        <v>2617</v>
      </c>
      <c r="AB215" s="231" t="s">
        <v>2617</v>
      </c>
      <c r="AC215" s="231" t="s">
        <v>2617</v>
      </c>
      <c r="AD215" s="231" t="s">
        <v>2617</v>
      </c>
      <c r="AE215" s="231" t="s">
        <v>2617</v>
      </c>
      <c r="AF215" s="231" t="s">
        <v>2617</v>
      </c>
      <c r="AG215" s="231" t="s">
        <v>2617</v>
      </c>
      <c r="AH215" s="231" t="s">
        <v>2617</v>
      </c>
      <c r="AI215" s="231" t="s">
        <v>2617</v>
      </c>
      <c r="AJ215" s="231" t="s">
        <v>2617</v>
      </c>
      <c r="AK215" s="231" t="s">
        <v>2617</v>
      </c>
      <c r="AL215" s="231" t="s">
        <v>2617</v>
      </c>
      <c r="AM215" s="231" t="s">
        <v>2617</v>
      </c>
      <c r="AN215" s="231" t="s">
        <v>2617</v>
      </c>
      <c r="AO215" s="231" t="s">
        <v>2617</v>
      </c>
      <c r="AP215" s="231" t="s">
        <v>2617</v>
      </c>
      <c r="AQ215" s="231">
        <v>40</v>
      </c>
      <c r="AR215" s="231" t="s">
        <v>2611</v>
      </c>
    </row>
    <row r="216" spans="1:44" x14ac:dyDescent="0.3">
      <c r="A216" s="231">
        <v>204049</v>
      </c>
      <c r="B216" s="231" t="s">
        <v>61</v>
      </c>
      <c r="C216" s="231" t="s">
        <v>2617</v>
      </c>
      <c r="D216" s="231" t="s">
        <v>2617</v>
      </c>
      <c r="E216" s="231" t="s">
        <v>2617</v>
      </c>
      <c r="F216" s="231" t="s">
        <v>2617</v>
      </c>
      <c r="G216" s="231" t="s">
        <v>2617</v>
      </c>
      <c r="H216" s="231" t="s">
        <v>2617</v>
      </c>
      <c r="I216" s="231" t="s">
        <v>2617</v>
      </c>
      <c r="J216" s="231" t="s">
        <v>2617</v>
      </c>
      <c r="K216" s="231" t="s">
        <v>2617</v>
      </c>
      <c r="L216" s="231" t="s">
        <v>2617</v>
      </c>
      <c r="M216" s="231" t="s">
        <v>2617</v>
      </c>
      <c r="N216" s="231" t="s">
        <v>2617</v>
      </c>
      <c r="O216" s="231" t="s">
        <v>2617</v>
      </c>
      <c r="P216" s="231" t="s">
        <v>2617</v>
      </c>
      <c r="Q216" s="231" t="s">
        <v>2617</v>
      </c>
      <c r="R216" s="231" t="s">
        <v>2617</v>
      </c>
      <c r="S216" s="231" t="s">
        <v>2617</v>
      </c>
      <c r="T216" s="231" t="s">
        <v>2617</v>
      </c>
      <c r="U216" s="231" t="s">
        <v>2617</v>
      </c>
      <c r="V216" s="231" t="s">
        <v>2617</v>
      </c>
      <c r="W216" s="231" t="s">
        <v>2617</v>
      </c>
      <c r="X216" s="231" t="s">
        <v>2617</v>
      </c>
      <c r="Y216" s="231" t="s">
        <v>2617</v>
      </c>
      <c r="Z216" s="231" t="s">
        <v>2617</v>
      </c>
      <c r="AA216" s="231" t="s">
        <v>2617</v>
      </c>
      <c r="AB216" s="231" t="s">
        <v>2617</v>
      </c>
      <c r="AC216" s="231" t="s">
        <v>2617</v>
      </c>
      <c r="AD216" s="231" t="s">
        <v>2617</v>
      </c>
      <c r="AE216" s="231" t="s">
        <v>2617</v>
      </c>
      <c r="AF216" s="231" t="s">
        <v>2617</v>
      </c>
      <c r="AG216" s="231" t="s">
        <v>2617</v>
      </c>
      <c r="AH216" s="231" t="s">
        <v>2617</v>
      </c>
      <c r="AI216" s="231" t="s">
        <v>2617</v>
      </c>
      <c r="AJ216" s="231" t="s">
        <v>2617</v>
      </c>
      <c r="AK216" s="231" t="s">
        <v>2617</v>
      </c>
      <c r="AL216" s="231" t="s">
        <v>2617</v>
      </c>
      <c r="AM216" s="231" t="s">
        <v>2617</v>
      </c>
      <c r="AN216" s="231" t="s">
        <v>2617</v>
      </c>
      <c r="AO216" s="231" t="s">
        <v>2617</v>
      </c>
      <c r="AP216" s="231" t="s">
        <v>2617</v>
      </c>
      <c r="AQ216" s="231">
        <v>40</v>
      </c>
      <c r="AR216" s="231" t="s">
        <v>2611</v>
      </c>
    </row>
    <row r="217" spans="1:44" x14ac:dyDescent="0.3">
      <c r="A217" s="231">
        <v>204169</v>
      </c>
      <c r="B217" s="231" t="s">
        <v>61</v>
      </c>
      <c r="C217" s="231" t="s">
        <v>2617</v>
      </c>
      <c r="D217" s="231" t="s">
        <v>2617</v>
      </c>
      <c r="E217" s="231" t="s">
        <v>2617</v>
      </c>
      <c r="F217" s="231" t="s">
        <v>2617</v>
      </c>
      <c r="G217" s="231" t="s">
        <v>2617</v>
      </c>
      <c r="H217" s="231" t="s">
        <v>2617</v>
      </c>
      <c r="I217" s="231" t="s">
        <v>2617</v>
      </c>
      <c r="J217" s="231" t="s">
        <v>2617</v>
      </c>
      <c r="K217" s="231" t="s">
        <v>2617</v>
      </c>
      <c r="L217" s="231" t="s">
        <v>2617</v>
      </c>
      <c r="M217" s="231" t="s">
        <v>2617</v>
      </c>
      <c r="N217" s="231" t="s">
        <v>2617</v>
      </c>
      <c r="O217" s="231" t="s">
        <v>2617</v>
      </c>
      <c r="P217" s="231" t="s">
        <v>2617</v>
      </c>
      <c r="Q217" s="231" t="s">
        <v>2617</v>
      </c>
      <c r="R217" s="231" t="s">
        <v>2617</v>
      </c>
      <c r="S217" s="231" t="s">
        <v>2617</v>
      </c>
      <c r="T217" s="231" t="s">
        <v>2617</v>
      </c>
      <c r="U217" s="231" t="s">
        <v>2617</v>
      </c>
      <c r="V217" s="231" t="s">
        <v>2617</v>
      </c>
      <c r="W217" s="231" t="s">
        <v>2617</v>
      </c>
      <c r="X217" s="231" t="s">
        <v>2617</v>
      </c>
      <c r="Y217" s="231" t="s">
        <v>2617</v>
      </c>
      <c r="Z217" s="231" t="s">
        <v>2617</v>
      </c>
      <c r="AA217" s="231" t="s">
        <v>2617</v>
      </c>
      <c r="AB217" s="231" t="s">
        <v>2617</v>
      </c>
      <c r="AC217" s="231" t="s">
        <v>2617</v>
      </c>
      <c r="AD217" s="231" t="s">
        <v>2617</v>
      </c>
      <c r="AE217" s="231" t="s">
        <v>2617</v>
      </c>
      <c r="AF217" s="231" t="s">
        <v>2617</v>
      </c>
      <c r="AG217" s="231" t="s">
        <v>2617</v>
      </c>
      <c r="AH217" s="231" t="s">
        <v>2617</v>
      </c>
      <c r="AI217" s="231" t="s">
        <v>2617</v>
      </c>
      <c r="AJ217" s="231" t="s">
        <v>2617</v>
      </c>
      <c r="AK217" s="231" t="s">
        <v>2617</v>
      </c>
      <c r="AL217" s="231" t="s">
        <v>2617</v>
      </c>
      <c r="AM217" s="231" t="s">
        <v>2617</v>
      </c>
      <c r="AN217" s="231" t="s">
        <v>2617</v>
      </c>
      <c r="AO217" s="231" t="s">
        <v>2617</v>
      </c>
      <c r="AP217" s="231" t="s">
        <v>2617</v>
      </c>
      <c r="AQ217" s="231">
        <v>40</v>
      </c>
      <c r="AR217" s="231" t="s">
        <v>2611</v>
      </c>
    </row>
    <row r="218" spans="1:44" x14ac:dyDescent="0.3">
      <c r="A218" s="231">
        <v>204179</v>
      </c>
      <c r="B218" s="231" t="s">
        <v>61</v>
      </c>
      <c r="C218" s="231" t="s">
        <v>2617</v>
      </c>
      <c r="D218" s="231" t="s">
        <v>2617</v>
      </c>
      <c r="E218" s="231" t="s">
        <v>2617</v>
      </c>
      <c r="F218" s="231" t="s">
        <v>2617</v>
      </c>
      <c r="G218" s="231" t="s">
        <v>2617</v>
      </c>
      <c r="H218" s="231" t="s">
        <v>2617</v>
      </c>
      <c r="I218" s="231" t="s">
        <v>2617</v>
      </c>
      <c r="J218" s="231" t="s">
        <v>2617</v>
      </c>
      <c r="K218" s="231" t="s">
        <v>2617</v>
      </c>
      <c r="L218" s="231" t="s">
        <v>2617</v>
      </c>
      <c r="M218" s="231" t="s">
        <v>2617</v>
      </c>
      <c r="N218" s="231" t="s">
        <v>2617</v>
      </c>
      <c r="O218" s="231" t="s">
        <v>2617</v>
      </c>
      <c r="P218" s="231" t="s">
        <v>2617</v>
      </c>
      <c r="Q218" s="231" t="s">
        <v>2617</v>
      </c>
      <c r="R218" s="231" t="s">
        <v>2617</v>
      </c>
      <c r="S218" s="231" t="s">
        <v>2617</v>
      </c>
      <c r="T218" s="231" t="s">
        <v>2617</v>
      </c>
      <c r="U218" s="231" t="s">
        <v>2617</v>
      </c>
      <c r="V218" s="231" t="s">
        <v>2617</v>
      </c>
      <c r="W218" s="231" t="s">
        <v>2617</v>
      </c>
      <c r="X218" s="231" t="s">
        <v>2617</v>
      </c>
      <c r="Y218" s="231" t="s">
        <v>2617</v>
      </c>
      <c r="Z218" s="231" t="s">
        <v>2617</v>
      </c>
      <c r="AA218" s="231" t="s">
        <v>2617</v>
      </c>
      <c r="AB218" s="231" t="s">
        <v>2617</v>
      </c>
      <c r="AC218" s="231" t="s">
        <v>2617</v>
      </c>
      <c r="AD218" s="231" t="s">
        <v>2617</v>
      </c>
      <c r="AE218" s="231" t="s">
        <v>2617</v>
      </c>
      <c r="AF218" s="231" t="s">
        <v>2617</v>
      </c>
      <c r="AG218" s="231" t="s">
        <v>2617</v>
      </c>
      <c r="AH218" s="231" t="s">
        <v>2617</v>
      </c>
      <c r="AI218" s="231" t="s">
        <v>2617</v>
      </c>
      <c r="AJ218" s="231" t="s">
        <v>2617</v>
      </c>
      <c r="AK218" s="231" t="s">
        <v>2617</v>
      </c>
      <c r="AL218" s="231" t="s">
        <v>2617</v>
      </c>
      <c r="AM218" s="231" t="s">
        <v>2617</v>
      </c>
      <c r="AN218" s="231" t="s">
        <v>2617</v>
      </c>
      <c r="AO218" s="231" t="s">
        <v>2617</v>
      </c>
      <c r="AP218" s="231" t="s">
        <v>2617</v>
      </c>
      <c r="AQ218" s="231">
        <v>40</v>
      </c>
      <c r="AR218" s="231" t="s">
        <v>2611</v>
      </c>
    </row>
    <row r="219" spans="1:44" x14ac:dyDescent="0.3">
      <c r="A219" s="231">
        <v>204205</v>
      </c>
      <c r="B219" s="231" t="s">
        <v>61</v>
      </c>
      <c r="C219" s="231" t="s">
        <v>2617</v>
      </c>
      <c r="D219" s="231" t="s">
        <v>2617</v>
      </c>
      <c r="E219" s="231" t="s">
        <v>2617</v>
      </c>
      <c r="F219" s="231" t="s">
        <v>2617</v>
      </c>
      <c r="G219" s="231" t="s">
        <v>2617</v>
      </c>
      <c r="H219" s="231" t="s">
        <v>2617</v>
      </c>
      <c r="I219" s="231" t="s">
        <v>2617</v>
      </c>
      <c r="J219" s="231" t="s">
        <v>2617</v>
      </c>
      <c r="K219" s="231" t="s">
        <v>2617</v>
      </c>
      <c r="L219" s="231" t="s">
        <v>2617</v>
      </c>
      <c r="M219" s="231" t="s">
        <v>2617</v>
      </c>
      <c r="N219" s="231" t="s">
        <v>2617</v>
      </c>
      <c r="O219" s="231" t="s">
        <v>2617</v>
      </c>
      <c r="P219" s="231" t="s">
        <v>2617</v>
      </c>
      <c r="Q219" s="231" t="s">
        <v>2617</v>
      </c>
      <c r="R219" s="231" t="s">
        <v>2617</v>
      </c>
      <c r="S219" s="231" t="s">
        <v>2617</v>
      </c>
      <c r="T219" s="231" t="s">
        <v>2617</v>
      </c>
      <c r="U219" s="231" t="s">
        <v>2617</v>
      </c>
      <c r="V219" s="231" t="s">
        <v>2617</v>
      </c>
      <c r="W219" s="231" t="s">
        <v>2617</v>
      </c>
      <c r="X219" s="231" t="s">
        <v>2617</v>
      </c>
      <c r="Y219" s="231" t="s">
        <v>2617</v>
      </c>
      <c r="Z219" s="231" t="s">
        <v>2617</v>
      </c>
      <c r="AA219" s="231" t="s">
        <v>2617</v>
      </c>
      <c r="AB219" s="231" t="s">
        <v>2617</v>
      </c>
      <c r="AC219" s="231" t="s">
        <v>2617</v>
      </c>
      <c r="AD219" s="231" t="s">
        <v>2617</v>
      </c>
      <c r="AE219" s="231" t="s">
        <v>2617</v>
      </c>
      <c r="AF219" s="231" t="s">
        <v>2617</v>
      </c>
      <c r="AG219" s="231" t="s">
        <v>2617</v>
      </c>
      <c r="AH219" s="231" t="s">
        <v>2617</v>
      </c>
      <c r="AI219" s="231" t="s">
        <v>2617</v>
      </c>
      <c r="AJ219" s="231" t="s">
        <v>2617</v>
      </c>
      <c r="AK219" s="231" t="s">
        <v>2617</v>
      </c>
      <c r="AL219" s="231" t="s">
        <v>2617</v>
      </c>
      <c r="AM219" s="231" t="s">
        <v>2617</v>
      </c>
      <c r="AN219" s="231" t="s">
        <v>2617</v>
      </c>
      <c r="AO219" s="231" t="s">
        <v>2617</v>
      </c>
      <c r="AP219" s="231" t="s">
        <v>2617</v>
      </c>
      <c r="AQ219" s="231">
        <v>40</v>
      </c>
      <c r="AR219" s="231" t="s">
        <v>2611</v>
      </c>
    </row>
    <row r="220" spans="1:44" x14ac:dyDescent="0.3">
      <c r="A220" s="231">
        <v>204209</v>
      </c>
      <c r="B220" s="231" t="s">
        <v>61</v>
      </c>
      <c r="C220" s="231" t="s">
        <v>2617</v>
      </c>
      <c r="D220" s="231" t="s">
        <v>2617</v>
      </c>
      <c r="E220" s="231" t="s">
        <v>2617</v>
      </c>
      <c r="F220" s="231" t="s">
        <v>2617</v>
      </c>
      <c r="G220" s="231" t="s">
        <v>2617</v>
      </c>
      <c r="H220" s="231" t="s">
        <v>2617</v>
      </c>
      <c r="I220" s="231" t="s">
        <v>2617</v>
      </c>
      <c r="J220" s="231" t="s">
        <v>2617</v>
      </c>
      <c r="K220" s="231" t="s">
        <v>2617</v>
      </c>
      <c r="L220" s="231" t="s">
        <v>2617</v>
      </c>
      <c r="M220" s="231" t="s">
        <v>2617</v>
      </c>
      <c r="N220" s="231" t="s">
        <v>2617</v>
      </c>
      <c r="O220" s="231" t="s">
        <v>2617</v>
      </c>
      <c r="P220" s="231" t="s">
        <v>2617</v>
      </c>
      <c r="Q220" s="231" t="s">
        <v>2617</v>
      </c>
      <c r="R220" s="231" t="s">
        <v>2617</v>
      </c>
      <c r="S220" s="231" t="s">
        <v>2617</v>
      </c>
      <c r="T220" s="231" t="s">
        <v>2617</v>
      </c>
      <c r="U220" s="231" t="s">
        <v>2617</v>
      </c>
      <c r="V220" s="231" t="s">
        <v>2617</v>
      </c>
      <c r="W220" s="231" t="s">
        <v>2617</v>
      </c>
      <c r="X220" s="231" t="s">
        <v>2617</v>
      </c>
      <c r="Y220" s="231" t="s">
        <v>2617</v>
      </c>
      <c r="Z220" s="231" t="s">
        <v>2617</v>
      </c>
      <c r="AA220" s="231" t="s">
        <v>2617</v>
      </c>
      <c r="AB220" s="231" t="s">
        <v>2617</v>
      </c>
      <c r="AC220" s="231" t="s">
        <v>2617</v>
      </c>
      <c r="AD220" s="231" t="s">
        <v>2617</v>
      </c>
      <c r="AE220" s="231" t="s">
        <v>2617</v>
      </c>
      <c r="AF220" s="231" t="s">
        <v>2617</v>
      </c>
      <c r="AG220" s="231" t="s">
        <v>2617</v>
      </c>
      <c r="AH220" s="231" t="s">
        <v>2617</v>
      </c>
      <c r="AI220" s="231" t="s">
        <v>2617</v>
      </c>
      <c r="AJ220" s="231" t="s">
        <v>2617</v>
      </c>
      <c r="AK220" s="231" t="s">
        <v>2617</v>
      </c>
      <c r="AL220" s="231" t="s">
        <v>2617</v>
      </c>
      <c r="AM220" s="231" t="s">
        <v>2617</v>
      </c>
      <c r="AN220" s="231" t="s">
        <v>2617</v>
      </c>
      <c r="AO220" s="231" t="s">
        <v>2617</v>
      </c>
      <c r="AP220" s="231" t="s">
        <v>2617</v>
      </c>
      <c r="AQ220" s="231">
        <v>40</v>
      </c>
      <c r="AR220" s="231" t="s">
        <v>2611</v>
      </c>
    </row>
    <row r="221" spans="1:44" x14ac:dyDescent="0.3">
      <c r="A221" s="231">
        <v>204221</v>
      </c>
      <c r="B221" s="231" t="s">
        <v>61</v>
      </c>
      <c r="C221" s="231" t="s">
        <v>2617</v>
      </c>
      <c r="D221" s="231" t="s">
        <v>2617</v>
      </c>
      <c r="E221" s="231" t="s">
        <v>2617</v>
      </c>
      <c r="F221" s="231" t="s">
        <v>2617</v>
      </c>
      <c r="G221" s="231" t="s">
        <v>2617</v>
      </c>
      <c r="H221" s="231" t="s">
        <v>2617</v>
      </c>
      <c r="I221" s="231" t="s">
        <v>2617</v>
      </c>
      <c r="J221" s="231" t="s">
        <v>2617</v>
      </c>
      <c r="K221" s="231" t="s">
        <v>2617</v>
      </c>
      <c r="L221" s="231" t="s">
        <v>2617</v>
      </c>
      <c r="M221" s="231" t="s">
        <v>2617</v>
      </c>
      <c r="N221" s="231" t="s">
        <v>2617</v>
      </c>
      <c r="O221" s="231" t="s">
        <v>2617</v>
      </c>
      <c r="P221" s="231" t="s">
        <v>2617</v>
      </c>
      <c r="Q221" s="231" t="s">
        <v>2617</v>
      </c>
      <c r="R221" s="231" t="s">
        <v>2617</v>
      </c>
      <c r="S221" s="231" t="s">
        <v>2617</v>
      </c>
      <c r="T221" s="231" t="s">
        <v>2617</v>
      </c>
      <c r="U221" s="231" t="s">
        <v>2617</v>
      </c>
      <c r="V221" s="231" t="s">
        <v>2617</v>
      </c>
      <c r="W221" s="231" t="s">
        <v>2617</v>
      </c>
      <c r="X221" s="231" t="s">
        <v>2617</v>
      </c>
      <c r="Y221" s="231" t="s">
        <v>2617</v>
      </c>
      <c r="Z221" s="231" t="s">
        <v>2617</v>
      </c>
      <c r="AA221" s="231" t="s">
        <v>2617</v>
      </c>
      <c r="AB221" s="231" t="s">
        <v>2617</v>
      </c>
      <c r="AC221" s="231" t="s">
        <v>2617</v>
      </c>
      <c r="AD221" s="231" t="s">
        <v>2617</v>
      </c>
      <c r="AE221" s="231" t="s">
        <v>2617</v>
      </c>
      <c r="AF221" s="231" t="s">
        <v>2617</v>
      </c>
      <c r="AG221" s="231" t="s">
        <v>2617</v>
      </c>
      <c r="AH221" s="231" t="s">
        <v>2617</v>
      </c>
      <c r="AI221" s="231" t="s">
        <v>2617</v>
      </c>
      <c r="AJ221" s="231" t="s">
        <v>2617</v>
      </c>
      <c r="AK221" s="231" t="s">
        <v>2617</v>
      </c>
      <c r="AL221" s="231" t="s">
        <v>2617</v>
      </c>
      <c r="AM221" s="231" t="s">
        <v>2617</v>
      </c>
      <c r="AN221" s="231" t="s">
        <v>2617</v>
      </c>
      <c r="AO221" s="231" t="s">
        <v>2617</v>
      </c>
      <c r="AP221" s="231" t="s">
        <v>2617</v>
      </c>
      <c r="AQ221" s="231">
        <v>40</v>
      </c>
      <c r="AR221" s="231" t="s">
        <v>2611</v>
      </c>
    </row>
    <row r="222" spans="1:44" x14ac:dyDescent="0.3">
      <c r="A222" s="231">
        <v>204279</v>
      </c>
      <c r="B222" s="231" t="s">
        <v>61</v>
      </c>
      <c r="C222" s="231" t="s">
        <v>2617</v>
      </c>
      <c r="D222" s="231" t="s">
        <v>2617</v>
      </c>
      <c r="E222" s="231" t="s">
        <v>2617</v>
      </c>
      <c r="F222" s="231" t="s">
        <v>2617</v>
      </c>
      <c r="G222" s="231" t="s">
        <v>2617</v>
      </c>
      <c r="H222" s="231" t="s">
        <v>2617</v>
      </c>
      <c r="I222" s="231" t="s">
        <v>2617</v>
      </c>
      <c r="J222" s="231" t="s">
        <v>2617</v>
      </c>
      <c r="K222" s="231" t="s">
        <v>2617</v>
      </c>
      <c r="L222" s="231" t="s">
        <v>2617</v>
      </c>
      <c r="M222" s="231" t="s">
        <v>2617</v>
      </c>
      <c r="N222" s="231" t="s">
        <v>2617</v>
      </c>
      <c r="O222" s="231" t="s">
        <v>2617</v>
      </c>
      <c r="P222" s="231" t="s">
        <v>2617</v>
      </c>
      <c r="Q222" s="231" t="s">
        <v>2617</v>
      </c>
      <c r="R222" s="231" t="s">
        <v>2617</v>
      </c>
      <c r="S222" s="231" t="s">
        <v>2617</v>
      </c>
      <c r="T222" s="231" t="s">
        <v>2617</v>
      </c>
      <c r="U222" s="231" t="s">
        <v>2617</v>
      </c>
      <c r="V222" s="231" t="s">
        <v>2617</v>
      </c>
      <c r="W222" s="231" t="s">
        <v>2617</v>
      </c>
      <c r="X222" s="231" t="s">
        <v>2617</v>
      </c>
      <c r="Y222" s="231" t="s">
        <v>2617</v>
      </c>
      <c r="Z222" s="231" t="s">
        <v>2617</v>
      </c>
      <c r="AA222" s="231" t="s">
        <v>2617</v>
      </c>
      <c r="AB222" s="231" t="s">
        <v>2617</v>
      </c>
      <c r="AC222" s="231" t="s">
        <v>2617</v>
      </c>
      <c r="AD222" s="231" t="s">
        <v>2617</v>
      </c>
      <c r="AE222" s="231" t="s">
        <v>2617</v>
      </c>
      <c r="AF222" s="231" t="s">
        <v>2617</v>
      </c>
      <c r="AG222" s="231" t="s">
        <v>2617</v>
      </c>
      <c r="AH222" s="231" t="s">
        <v>2617</v>
      </c>
      <c r="AI222" s="231" t="s">
        <v>2617</v>
      </c>
      <c r="AJ222" s="231" t="s">
        <v>2617</v>
      </c>
      <c r="AK222" s="231" t="s">
        <v>2617</v>
      </c>
      <c r="AL222" s="231" t="s">
        <v>2617</v>
      </c>
      <c r="AM222" s="231" t="s">
        <v>2617</v>
      </c>
      <c r="AN222" s="231" t="s">
        <v>2617</v>
      </c>
      <c r="AO222" s="231" t="s">
        <v>2617</v>
      </c>
      <c r="AP222" s="231" t="s">
        <v>2617</v>
      </c>
      <c r="AQ222" s="231">
        <v>40</v>
      </c>
      <c r="AR222" s="231" t="s">
        <v>2611</v>
      </c>
    </row>
    <row r="223" spans="1:44" x14ac:dyDescent="0.3">
      <c r="A223" s="231">
        <v>204443</v>
      </c>
      <c r="B223" s="231" t="s">
        <v>61</v>
      </c>
      <c r="C223" s="231" t="s">
        <v>2617</v>
      </c>
      <c r="D223" s="231" t="s">
        <v>2617</v>
      </c>
      <c r="E223" s="231" t="s">
        <v>2617</v>
      </c>
      <c r="F223" s="231" t="s">
        <v>2617</v>
      </c>
      <c r="G223" s="231" t="s">
        <v>2617</v>
      </c>
      <c r="H223" s="231" t="s">
        <v>2617</v>
      </c>
      <c r="I223" s="231" t="s">
        <v>2617</v>
      </c>
      <c r="J223" s="231" t="s">
        <v>2617</v>
      </c>
      <c r="K223" s="231" t="s">
        <v>2617</v>
      </c>
      <c r="L223" s="231" t="s">
        <v>2617</v>
      </c>
      <c r="M223" s="231" t="s">
        <v>2617</v>
      </c>
      <c r="N223" s="231" t="s">
        <v>2617</v>
      </c>
      <c r="O223" s="231" t="s">
        <v>2617</v>
      </c>
      <c r="P223" s="231" t="s">
        <v>2617</v>
      </c>
      <c r="Q223" s="231" t="s">
        <v>2617</v>
      </c>
      <c r="R223" s="231" t="s">
        <v>2617</v>
      </c>
      <c r="S223" s="231" t="s">
        <v>2617</v>
      </c>
      <c r="T223" s="231" t="s">
        <v>2617</v>
      </c>
      <c r="U223" s="231" t="s">
        <v>2617</v>
      </c>
      <c r="V223" s="231" t="s">
        <v>2617</v>
      </c>
      <c r="W223" s="231" t="s">
        <v>2617</v>
      </c>
      <c r="X223" s="231" t="s">
        <v>2617</v>
      </c>
      <c r="Y223" s="231" t="s">
        <v>2617</v>
      </c>
      <c r="Z223" s="231" t="s">
        <v>2617</v>
      </c>
      <c r="AA223" s="231" t="s">
        <v>2617</v>
      </c>
      <c r="AB223" s="231" t="s">
        <v>2617</v>
      </c>
      <c r="AC223" s="231" t="s">
        <v>2617</v>
      </c>
      <c r="AD223" s="231" t="s">
        <v>2617</v>
      </c>
      <c r="AE223" s="231" t="s">
        <v>2617</v>
      </c>
      <c r="AF223" s="231" t="s">
        <v>2617</v>
      </c>
      <c r="AG223" s="231" t="s">
        <v>2617</v>
      </c>
      <c r="AH223" s="231" t="s">
        <v>2617</v>
      </c>
      <c r="AI223" s="231" t="s">
        <v>2617</v>
      </c>
      <c r="AJ223" s="231" t="s">
        <v>2617</v>
      </c>
      <c r="AK223" s="231" t="s">
        <v>2617</v>
      </c>
      <c r="AL223" s="231" t="s">
        <v>2617</v>
      </c>
      <c r="AM223" s="231" t="s">
        <v>2617</v>
      </c>
      <c r="AN223" s="231" t="s">
        <v>2617</v>
      </c>
      <c r="AO223" s="231" t="s">
        <v>2617</v>
      </c>
      <c r="AP223" s="231" t="s">
        <v>2617</v>
      </c>
      <c r="AQ223" s="231">
        <v>40</v>
      </c>
      <c r="AR223" s="231" t="s">
        <v>2611</v>
      </c>
    </row>
    <row r="224" spans="1:44" x14ac:dyDescent="0.3">
      <c r="A224" s="231">
        <v>204657</v>
      </c>
      <c r="B224" s="231" t="s">
        <v>61</v>
      </c>
      <c r="C224" s="231" t="s">
        <v>2617</v>
      </c>
      <c r="D224" s="231" t="s">
        <v>2617</v>
      </c>
      <c r="E224" s="231" t="s">
        <v>2617</v>
      </c>
      <c r="F224" s="231" t="s">
        <v>2617</v>
      </c>
      <c r="G224" s="231" t="s">
        <v>2617</v>
      </c>
      <c r="H224" s="231" t="s">
        <v>2617</v>
      </c>
      <c r="I224" s="231" t="s">
        <v>2617</v>
      </c>
      <c r="J224" s="231" t="s">
        <v>2617</v>
      </c>
      <c r="K224" s="231" t="s">
        <v>2617</v>
      </c>
      <c r="L224" s="231" t="s">
        <v>2617</v>
      </c>
      <c r="M224" s="231" t="s">
        <v>2617</v>
      </c>
      <c r="N224" s="231" t="s">
        <v>2617</v>
      </c>
      <c r="O224" s="231" t="s">
        <v>2617</v>
      </c>
      <c r="P224" s="231" t="s">
        <v>2617</v>
      </c>
      <c r="Q224" s="231" t="s">
        <v>2617</v>
      </c>
      <c r="R224" s="231" t="s">
        <v>2617</v>
      </c>
      <c r="S224" s="231" t="s">
        <v>2617</v>
      </c>
      <c r="T224" s="231" t="s">
        <v>2617</v>
      </c>
      <c r="U224" s="231" t="s">
        <v>2617</v>
      </c>
      <c r="V224" s="231" t="s">
        <v>2617</v>
      </c>
      <c r="W224" s="231" t="s">
        <v>2617</v>
      </c>
      <c r="X224" s="231" t="s">
        <v>2617</v>
      </c>
      <c r="Y224" s="231" t="s">
        <v>2617</v>
      </c>
      <c r="Z224" s="231" t="s">
        <v>2617</v>
      </c>
      <c r="AA224" s="231" t="s">
        <v>2617</v>
      </c>
      <c r="AB224" s="231" t="s">
        <v>2617</v>
      </c>
      <c r="AC224" s="231" t="s">
        <v>2617</v>
      </c>
      <c r="AD224" s="231" t="s">
        <v>2617</v>
      </c>
      <c r="AE224" s="231" t="s">
        <v>2617</v>
      </c>
      <c r="AF224" s="231" t="s">
        <v>2617</v>
      </c>
      <c r="AG224" s="231" t="s">
        <v>2617</v>
      </c>
      <c r="AH224" s="231" t="s">
        <v>2617</v>
      </c>
      <c r="AI224" s="231" t="s">
        <v>2617</v>
      </c>
      <c r="AJ224" s="231" t="s">
        <v>2617</v>
      </c>
      <c r="AK224" s="231" t="s">
        <v>2617</v>
      </c>
      <c r="AL224" s="231" t="s">
        <v>2617</v>
      </c>
      <c r="AM224" s="231" t="s">
        <v>2617</v>
      </c>
      <c r="AN224" s="231" t="s">
        <v>2617</v>
      </c>
      <c r="AO224" s="231" t="s">
        <v>2617</v>
      </c>
      <c r="AP224" s="231" t="s">
        <v>2617</v>
      </c>
      <c r="AQ224" s="231">
        <v>40</v>
      </c>
      <c r="AR224" s="231" t="s">
        <v>2611</v>
      </c>
    </row>
    <row r="225" spans="1:44" x14ac:dyDescent="0.3">
      <c r="A225" s="231">
        <v>204691</v>
      </c>
      <c r="B225" s="231" t="s">
        <v>61</v>
      </c>
      <c r="C225" s="231" t="s">
        <v>2617</v>
      </c>
      <c r="D225" s="231" t="s">
        <v>2617</v>
      </c>
      <c r="E225" s="231" t="s">
        <v>2617</v>
      </c>
      <c r="F225" s="231" t="s">
        <v>2617</v>
      </c>
      <c r="G225" s="231" t="s">
        <v>2617</v>
      </c>
      <c r="H225" s="231" t="s">
        <v>2617</v>
      </c>
      <c r="I225" s="231" t="s">
        <v>2617</v>
      </c>
      <c r="J225" s="231" t="s">
        <v>2617</v>
      </c>
      <c r="K225" s="231" t="s">
        <v>2617</v>
      </c>
      <c r="L225" s="231" t="s">
        <v>2617</v>
      </c>
      <c r="M225" s="231" t="s">
        <v>2617</v>
      </c>
      <c r="N225" s="231" t="s">
        <v>2617</v>
      </c>
      <c r="O225" s="231" t="s">
        <v>2617</v>
      </c>
      <c r="P225" s="231" t="s">
        <v>2617</v>
      </c>
      <c r="Q225" s="231" t="s">
        <v>2617</v>
      </c>
      <c r="R225" s="231" t="s">
        <v>2617</v>
      </c>
      <c r="S225" s="231" t="s">
        <v>2617</v>
      </c>
      <c r="T225" s="231" t="s">
        <v>2617</v>
      </c>
      <c r="U225" s="231" t="s">
        <v>2617</v>
      </c>
      <c r="V225" s="231" t="s">
        <v>2617</v>
      </c>
      <c r="W225" s="231" t="s">
        <v>2617</v>
      </c>
      <c r="X225" s="231" t="s">
        <v>2617</v>
      </c>
      <c r="Y225" s="231" t="s">
        <v>2617</v>
      </c>
      <c r="Z225" s="231" t="s">
        <v>2617</v>
      </c>
      <c r="AA225" s="231" t="s">
        <v>2617</v>
      </c>
      <c r="AB225" s="231" t="s">
        <v>2617</v>
      </c>
      <c r="AC225" s="231" t="s">
        <v>2617</v>
      </c>
      <c r="AD225" s="231" t="s">
        <v>2617</v>
      </c>
      <c r="AE225" s="231" t="s">
        <v>2617</v>
      </c>
      <c r="AF225" s="231" t="s">
        <v>2617</v>
      </c>
      <c r="AG225" s="231" t="s">
        <v>2617</v>
      </c>
      <c r="AH225" s="231" t="s">
        <v>2617</v>
      </c>
      <c r="AI225" s="231" t="s">
        <v>2617</v>
      </c>
      <c r="AJ225" s="231" t="s">
        <v>2617</v>
      </c>
      <c r="AK225" s="231" t="s">
        <v>2617</v>
      </c>
      <c r="AL225" s="231" t="s">
        <v>2617</v>
      </c>
      <c r="AM225" s="231" t="s">
        <v>2617</v>
      </c>
      <c r="AN225" s="231" t="s">
        <v>2617</v>
      </c>
      <c r="AO225" s="231" t="s">
        <v>2617</v>
      </c>
      <c r="AP225" s="231" t="s">
        <v>2617</v>
      </c>
      <c r="AQ225" s="231">
        <v>40</v>
      </c>
      <c r="AR225" s="231" t="s">
        <v>2611</v>
      </c>
    </row>
    <row r="226" spans="1:44" x14ac:dyDescent="0.3">
      <c r="A226" s="231">
        <v>204730</v>
      </c>
      <c r="B226" s="231" t="s">
        <v>61</v>
      </c>
      <c r="C226" s="231" t="s">
        <v>2617</v>
      </c>
      <c r="D226" s="231" t="s">
        <v>2617</v>
      </c>
      <c r="E226" s="231" t="s">
        <v>2617</v>
      </c>
      <c r="F226" s="231" t="s">
        <v>2617</v>
      </c>
      <c r="G226" s="231" t="s">
        <v>2617</v>
      </c>
      <c r="H226" s="231" t="s">
        <v>2617</v>
      </c>
      <c r="I226" s="231" t="s">
        <v>2617</v>
      </c>
      <c r="J226" s="231" t="s">
        <v>2617</v>
      </c>
      <c r="K226" s="231" t="s">
        <v>2617</v>
      </c>
      <c r="L226" s="231" t="s">
        <v>2617</v>
      </c>
      <c r="M226" s="231" t="s">
        <v>2617</v>
      </c>
      <c r="N226" s="231" t="s">
        <v>2617</v>
      </c>
      <c r="O226" s="231" t="s">
        <v>2617</v>
      </c>
      <c r="P226" s="231" t="s">
        <v>2617</v>
      </c>
      <c r="Q226" s="231" t="s">
        <v>2617</v>
      </c>
      <c r="R226" s="231" t="s">
        <v>2617</v>
      </c>
      <c r="S226" s="231" t="s">
        <v>2617</v>
      </c>
      <c r="T226" s="231" t="s">
        <v>2617</v>
      </c>
      <c r="U226" s="231" t="s">
        <v>2617</v>
      </c>
      <c r="V226" s="231" t="s">
        <v>2617</v>
      </c>
      <c r="W226" s="231" t="s">
        <v>2617</v>
      </c>
      <c r="X226" s="231" t="s">
        <v>2617</v>
      </c>
      <c r="Y226" s="231" t="s">
        <v>2617</v>
      </c>
      <c r="Z226" s="231" t="s">
        <v>2617</v>
      </c>
      <c r="AA226" s="231" t="s">
        <v>2617</v>
      </c>
      <c r="AB226" s="231" t="s">
        <v>2617</v>
      </c>
      <c r="AC226" s="231" t="s">
        <v>2617</v>
      </c>
      <c r="AD226" s="231" t="s">
        <v>2617</v>
      </c>
      <c r="AE226" s="231" t="s">
        <v>2617</v>
      </c>
      <c r="AF226" s="231" t="s">
        <v>2617</v>
      </c>
      <c r="AG226" s="231" t="s">
        <v>2617</v>
      </c>
      <c r="AH226" s="231" t="s">
        <v>2617</v>
      </c>
      <c r="AI226" s="231" t="s">
        <v>2617</v>
      </c>
      <c r="AJ226" s="231" t="s">
        <v>2617</v>
      </c>
      <c r="AK226" s="231" t="s">
        <v>2617</v>
      </c>
      <c r="AL226" s="231" t="s">
        <v>2617</v>
      </c>
      <c r="AM226" s="231" t="s">
        <v>2617</v>
      </c>
      <c r="AN226" s="231" t="s">
        <v>2617</v>
      </c>
      <c r="AO226" s="231" t="s">
        <v>2617</v>
      </c>
      <c r="AP226" s="231" t="s">
        <v>2617</v>
      </c>
      <c r="AQ226" s="231">
        <v>40</v>
      </c>
      <c r="AR226" s="231" t="s">
        <v>2611</v>
      </c>
    </row>
    <row r="227" spans="1:44" x14ac:dyDescent="0.3">
      <c r="A227" s="231">
        <v>204772</v>
      </c>
      <c r="B227" s="231" t="s">
        <v>61</v>
      </c>
      <c r="C227" s="231" t="s">
        <v>2617</v>
      </c>
      <c r="D227" s="231" t="s">
        <v>2617</v>
      </c>
      <c r="E227" s="231" t="s">
        <v>2617</v>
      </c>
      <c r="F227" s="231" t="s">
        <v>2617</v>
      </c>
      <c r="G227" s="231" t="s">
        <v>2617</v>
      </c>
      <c r="H227" s="231" t="s">
        <v>2617</v>
      </c>
      <c r="I227" s="231" t="s">
        <v>2617</v>
      </c>
      <c r="J227" s="231" t="s">
        <v>2617</v>
      </c>
      <c r="K227" s="231" t="s">
        <v>2617</v>
      </c>
      <c r="L227" s="231" t="s">
        <v>2617</v>
      </c>
      <c r="M227" s="231" t="s">
        <v>2617</v>
      </c>
      <c r="N227" s="231" t="s">
        <v>2617</v>
      </c>
      <c r="O227" s="231" t="s">
        <v>2617</v>
      </c>
      <c r="P227" s="231" t="s">
        <v>2617</v>
      </c>
      <c r="Q227" s="231" t="s">
        <v>2617</v>
      </c>
      <c r="R227" s="231" t="s">
        <v>2617</v>
      </c>
      <c r="S227" s="231" t="s">
        <v>2617</v>
      </c>
      <c r="T227" s="231" t="s">
        <v>2617</v>
      </c>
      <c r="U227" s="231" t="s">
        <v>2617</v>
      </c>
      <c r="V227" s="231" t="s">
        <v>2617</v>
      </c>
      <c r="W227" s="231" t="s">
        <v>2617</v>
      </c>
      <c r="X227" s="231" t="s">
        <v>2617</v>
      </c>
      <c r="Y227" s="231" t="s">
        <v>2617</v>
      </c>
      <c r="Z227" s="231" t="s">
        <v>2617</v>
      </c>
      <c r="AA227" s="231" t="s">
        <v>2617</v>
      </c>
      <c r="AB227" s="231" t="s">
        <v>2617</v>
      </c>
      <c r="AC227" s="231" t="s">
        <v>2617</v>
      </c>
      <c r="AD227" s="231" t="s">
        <v>2617</v>
      </c>
      <c r="AE227" s="231" t="s">
        <v>2617</v>
      </c>
      <c r="AF227" s="231" t="s">
        <v>2617</v>
      </c>
      <c r="AG227" s="231" t="s">
        <v>2617</v>
      </c>
      <c r="AH227" s="231" t="s">
        <v>2617</v>
      </c>
      <c r="AI227" s="231" t="s">
        <v>2617</v>
      </c>
      <c r="AJ227" s="231" t="s">
        <v>2617</v>
      </c>
      <c r="AK227" s="231" t="s">
        <v>2617</v>
      </c>
      <c r="AL227" s="231" t="s">
        <v>2617</v>
      </c>
      <c r="AM227" s="231" t="s">
        <v>2617</v>
      </c>
      <c r="AN227" s="231" t="s">
        <v>2617</v>
      </c>
      <c r="AO227" s="231" t="s">
        <v>2617</v>
      </c>
      <c r="AP227" s="231" t="s">
        <v>2617</v>
      </c>
      <c r="AQ227" s="231">
        <v>40</v>
      </c>
      <c r="AR227" s="231" t="s">
        <v>2611</v>
      </c>
    </row>
    <row r="228" spans="1:44" x14ac:dyDescent="0.3">
      <c r="A228" s="231">
        <v>204964</v>
      </c>
      <c r="B228" s="231" t="s">
        <v>61</v>
      </c>
      <c r="C228" s="231" t="s">
        <v>2617</v>
      </c>
      <c r="D228" s="231" t="s">
        <v>2617</v>
      </c>
      <c r="E228" s="231" t="s">
        <v>2617</v>
      </c>
      <c r="F228" s="231" t="s">
        <v>2617</v>
      </c>
      <c r="G228" s="231" t="s">
        <v>2617</v>
      </c>
      <c r="H228" s="231" t="s">
        <v>2617</v>
      </c>
      <c r="I228" s="231" t="s">
        <v>2617</v>
      </c>
      <c r="J228" s="231" t="s">
        <v>2617</v>
      </c>
      <c r="K228" s="231" t="s">
        <v>2617</v>
      </c>
      <c r="L228" s="231" t="s">
        <v>2617</v>
      </c>
      <c r="M228" s="231" t="s">
        <v>2617</v>
      </c>
      <c r="N228" s="231" t="s">
        <v>2617</v>
      </c>
      <c r="O228" s="231" t="s">
        <v>2617</v>
      </c>
      <c r="P228" s="231" t="s">
        <v>2617</v>
      </c>
      <c r="Q228" s="231" t="s">
        <v>2617</v>
      </c>
      <c r="R228" s="231" t="s">
        <v>2617</v>
      </c>
      <c r="S228" s="231" t="s">
        <v>2617</v>
      </c>
      <c r="T228" s="231" t="s">
        <v>2617</v>
      </c>
      <c r="U228" s="231" t="s">
        <v>2617</v>
      </c>
      <c r="V228" s="231" t="s">
        <v>2617</v>
      </c>
      <c r="W228" s="231" t="s">
        <v>2617</v>
      </c>
      <c r="X228" s="231" t="s">
        <v>2617</v>
      </c>
      <c r="Y228" s="231" t="s">
        <v>2617</v>
      </c>
      <c r="Z228" s="231" t="s">
        <v>2617</v>
      </c>
      <c r="AA228" s="231" t="s">
        <v>2617</v>
      </c>
      <c r="AB228" s="231" t="s">
        <v>2617</v>
      </c>
      <c r="AC228" s="231" t="s">
        <v>2617</v>
      </c>
      <c r="AD228" s="231" t="s">
        <v>2617</v>
      </c>
      <c r="AE228" s="231" t="s">
        <v>2617</v>
      </c>
      <c r="AF228" s="231" t="s">
        <v>2617</v>
      </c>
      <c r="AG228" s="231" t="s">
        <v>2617</v>
      </c>
      <c r="AH228" s="231" t="s">
        <v>2617</v>
      </c>
      <c r="AI228" s="231" t="s">
        <v>2617</v>
      </c>
      <c r="AJ228" s="231" t="s">
        <v>2617</v>
      </c>
      <c r="AK228" s="231" t="s">
        <v>2617</v>
      </c>
      <c r="AL228" s="231" t="s">
        <v>2617</v>
      </c>
      <c r="AM228" s="231" t="s">
        <v>2617</v>
      </c>
      <c r="AN228" s="231" t="s">
        <v>2617</v>
      </c>
      <c r="AO228" s="231" t="s">
        <v>2617</v>
      </c>
      <c r="AP228" s="231" t="s">
        <v>2617</v>
      </c>
      <c r="AQ228" s="231">
        <v>40</v>
      </c>
      <c r="AR228" s="231" t="s">
        <v>2611</v>
      </c>
    </row>
    <row r="229" spans="1:44" x14ac:dyDescent="0.3">
      <c r="A229" s="231">
        <v>205087</v>
      </c>
      <c r="B229" s="231" t="s">
        <v>61</v>
      </c>
      <c r="C229" s="231" t="s">
        <v>2617</v>
      </c>
      <c r="D229" s="231" t="s">
        <v>2617</v>
      </c>
      <c r="E229" s="231" t="s">
        <v>2617</v>
      </c>
      <c r="F229" s="231" t="s">
        <v>2617</v>
      </c>
      <c r="G229" s="231" t="s">
        <v>2617</v>
      </c>
      <c r="H229" s="231" t="s">
        <v>2617</v>
      </c>
      <c r="I229" s="231" t="s">
        <v>2617</v>
      </c>
      <c r="J229" s="231" t="s">
        <v>2617</v>
      </c>
      <c r="K229" s="231" t="s">
        <v>2617</v>
      </c>
      <c r="L229" s="231" t="s">
        <v>2617</v>
      </c>
      <c r="M229" s="231" t="s">
        <v>2617</v>
      </c>
      <c r="N229" s="231" t="s">
        <v>2617</v>
      </c>
      <c r="O229" s="231" t="s">
        <v>2617</v>
      </c>
      <c r="P229" s="231" t="s">
        <v>2617</v>
      </c>
      <c r="Q229" s="231" t="s">
        <v>2617</v>
      </c>
      <c r="R229" s="231" t="s">
        <v>2617</v>
      </c>
      <c r="S229" s="231" t="s">
        <v>2617</v>
      </c>
      <c r="T229" s="231" t="s">
        <v>2617</v>
      </c>
      <c r="U229" s="231" t="s">
        <v>2617</v>
      </c>
      <c r="V229" s="231" t="s">
        <v>2617</v>
      </c>
      <c r="W229" s="231" t="s">
        <v>2617</v>
      </c>
      <c r="X229" s="231" t="s">
        <v>2617</v>
      </c>
      <c r="Y229" s="231" t="s">
        <v>2617</v>
      </c>
      <c r="Z229" s="231" t="s">
        <v>2617</v>
      </c>
      <c r="AA229" s="231" t="s">
        <v>2617</v>
      </c>
      <c r="AB229" s="231" t="s">
        <v>2617</v>
      </c>
      <c r="AC229" s="231" t="s">
        <v>2617</v>
      </c>
      <c r="AD229" s="231" t="s">
        <v>2617</v>
      </c>
      <c r="AE229" s="231" t="s">
        <v>2617</v>
      </c>
      <c r="AF229" s="231" t="s">
        <v>2617</v>
      </c>
      <c r="AG229" s="231" t="s">
        <v>2617</v>
      </c>
      <c r="AH229" s="231" t="s">
        <v>2617</v>
      </c>
      <c r="AI229" s="231" t="s">
        <v>2617</v>
      </c>
      <c r="AJ229" s="231" t="s">
        <v>2617</v>
      </c>
      <c r="AK229" s="231" t="s">
        <v>2617</v>
      </c>
      <c r="AL229" s="231" t="s">
        <v>2617</v>
      </c>
      <c r="AM229" s="231" t="s">
        <v>2617</v>
      </c>
      <c r="AN229" s="231" t="s">
        <v>2617</v>
      </c>
      <c r="AO229" s="231" t="s">
        <v>2617</v>
      </c>
      <c r="AP229" s="231" t="s">
        <v>2617</v>
      </c>
      <c r="AQ229" s="231">
        <v>40</v>
      </c>
      <c r="AR229" s="231" t="s">
        <v>2611</v>
      </c>
    </row>
    <row r="230" spans="1:44" x14ac:dyDescent="0.3">
      <c r="A230" s="231">
        <v>205103</v>
      </c>
      <c r="B230" s="231" t="s">
        <v>61</v>
      </c>
      <c r="C230" s="231" t="s">
        <v>2617</v>
      </c>
      <c r="D230" s="231" t="s">
        <v>2617</v>
      </c>
      <c r="E230" s="231" t="s">
        <v>2617</v>
      </c>
      <c r="F230" s="231" t="s">
        <v>2617</v>
      </c>
      <c r="G230" s="231" t="s">
        <v>2617</v>
      </c>
      <c r="H230" s="231" t="s">
        <v>2617</v>
      </c>
      <c r="I230" s="231" t="s">
        <v>2617</v>
      </c>
      <c r="J230" s="231" t="s">
        <v>2617</v>
      </c>
      <c r="K230" s="231" t="s">
        <v>2617</v>
      </c>
      <c r="L230" s="231" t="s">
        <v>2617</v>
      </c>
      <c r="M230" s="231" t="s">
        <v>2617</v>
      </c>
      <c r="N230" s="231" t="s">
        <v>2617</v>
      </c>
      <c r="O230" s="231" t="s">
        <v>2617</v>
      </c>
      <c r="P230" s="231" t="s">
        <v>2617</v>
      </c>
      <c r="Q230" s="231" t="s">
        <v>2617</v>
      </c>
      <c r="R230" s="231" t="s">
        <v>2617</v>
      </c>
      <c r="S230" s="231" t="s">
        <v>2617</v>
      </c>
      <c r="T230" s="231" t="s">
        <v>2617</v>
      </c>
      <c r="U230" s="231" t="s">
        <v>2617</v>
      </c>
      <c r="V230" s="231" t="s">
        <v>2617</v>
      </c>
      <c r="W230" s="231" t="s">
        <v>2617</v>
      </c>
      <c r="X230" s="231" t="s">
        <v>2617</v>
      </c>
      <c r="Y230" s="231" t="s">
        <v>2617</v>
      </c>
      <c r="Z230" s="231" t="s">
        <v>2617</v>
      </c>
      <c r="AA230" s="231" t="s">
        <v>2617</v>
      </c>
      <c r="AB230" s="231" t="s">
        <v>2617</v>
      </c>
      <c r="AC230" s="231" t="s">
        <v>2617</v>
      </c>
      <c r="AD230" s="231" t="s">
        <v>2617</v>
      </c>
      <c r="AE230" s="231" t="s">
        <v>2617</v>
      </c>
      <c r="AF230" s="231" t="s">
        <v>2617</v>
      </c>
      <c r="AG230" s="231" t="s">
        <v>2617</v>
      </c>
      <c r="AH230" s="231" t="s">
        <v>2617</v>
      </c>
      <c r="AI230" s="231" t="s">
        <v>2617</v>
      </c>
      <c r="AJ230" s="231" t="s">
        <v>2617</v>
      </c>
      <c r="AK230" s="231" t="s">
        <v>2617</v>
      </c>
      <c r="AL230" s="231" t="s">
        <v>2617</v>
      </c>
      <c r="AM230" s="231" t="s">
        <v>2617</v>
      </c>
      <c r="AN230" s="231" t="s">
        <v>2617</v>
      </c>
      <c r="AO230" s="231" t="s">
        <v>2617</v>
      </c>
      <c r="AP230" s="231" t="s">
        <v>2617</v>
      </c>
      <c r="AQ230" s="231">
        <v>40</v>
      </c>
      <c r="AR230" s="231" t="s">
        <v>2611</v>
      </c>
    </row>
    <row r="231" spans="1:44" x14ac:dyDescent="0.3">
      <c r="A231" s="231">
        <v>205129</v>
      </c>
      <c r="B231" s="231" t="s">
        <v>61</v>
      </c>
      <c r="C231" s="231" t="s">
        <v>2617</v>
      </c>
      <c r="D231" s="231" t="s">
        <v>2617</v>
      </c>
      <c r="E231" s="231" t="s">
        <v>2617</v>
      </c>
      <c r="F231" s="231" t="s">
        <v>2617</v>
      </c>
      <c r="G231" s="231" t="s">
        <v>2617</v>
      </c>
      <c r="H231" s="231" t="s">
        <v>2617</v>
      </c>
      <c r="I231" s="231" t="s">
        <v>2617</v>
      </c>
      <c r="J231" s="231" t="s">
        <v>2617</v>
      </c>
      <c r="K231" s="231" t="s">
        <v>2617</v>
      </c>
      <c r="L231" s="231" t="s">
        <v>2617</v>
      </c>
      <c r="M231" s="231" t="s">
        <v>2617</v>
      </c>
      <c r="N231" s="231" t="s">
        <v>2617</v>
      </c>
      <c r="O231" s="231" t="s">
        <v>2617</v>
      </c>
      <c r="P231" s="231" t="s">
        <v>2617</v>
      </c>
      <c r="Q231" s="231" t="s">
        <v>2617</v>
      </c>
      <c r="R231" s="231" t="s">
        <v>2617</v>
      </c>
      <c r="S231" s="231" t="s">
        <v>2617</v>
      </c>
      <c r="T231" s="231" t="s">
        <v>2617</v>
      </c>
      <c r="U231" s="231" t="s">
        <v>2617</v>
      </c>
      <c r="V231" s="231" t="s">
        <v>2617</v>
      </c>
      <c r="W231" s="231" t="s">
        <v>2617</v>
      </c>
      <c r="X231" s="231" t="s">
        <v>2617</v>
      </c>
      <c r="Y231" s="231" t="s">
        <v>2617</v>
      </c>
      <c r="Z231" s="231" t="s">
        <v>2617</v>
      </c>
      <c r="AA231" s="231" t="s">
        <v>2617</v>
      </c>
      <c r="AB231" s="231" t="s">
        <v>2617</v>
      </c>
      <c r="AC231" s="231" t="s">
        <v>2617</v>
      </c>
      <c r="AD231" s="231" t="s">
        <v>2617</v>
      </c>
      <c r="AE231" s="231" t="s">
        <v>2617</v>
      </c>
      <c r="AF231" s="231" t="s">
        <v>2617</v>
      </c>
      <c r="AG231" s="231" t="s">
        <v>2617</v>
      </c>
      <c r="AH231" s="231" t="s">
        <v>2617</v>
      </c>
      <c r="AI231" s="231" t="s">
        <v>2617</v>
      </c>
      <c r="AJ231" s="231" t="s">
        <v>2617</v>
      </c>
      <c r="AK231" s="231" t="s">
        <v>2617</v>
      </c>
      <c r="AL231" s="231" t="s">
        <v>2617</v>
      </c>
      <c r="AM231" s="231" t="s">
        <v>2617</v>
      </c>
      <c r="AN231" s="231" t="s">
        <v>2617</v>
      </c>
      <c r="AO231" s="231" t="s">
        <v>2617</v>
      </c>
      <c r="AP231" s="231" t="s">
        <v>2617</v>
      </c>
      <c r="AQ231" s="231">
        <v>40</v>
      </c>
      <c r="AR231" s="231" t="s">
        <v>2611</v>
      </c>
    </row>
    <row r="232" spans="1:44" x14ac:dyDescent="0.3">
      <c r="A232" s="231">
        <v>205199</v>
      </c>
      <c r="B232" s="231" t="s">
        <v>61</v>
      </c>
      <c r="C232" s="231" t="s">
        <v>2617</v>
      </c>
      <c r="D232" s="231" t="s">
        <v>2617</v>
      </c>
      <c r="E232" s="231" t="s">
        <v>2617</v>
      </c>
      <c r="F232" s="231" t="s">
        <v>2617</v>
      </c>
      <c r="G232" s="231" t="s">
        <v>2617</v>
      </c>
      <c r="H232" s="231" t="s">
        <v>2617</v>
      </c>
      <c r="I232" s="231" t="s">
        <v>2617</v>
      </c>
      <c r="J232" s="231" t="s">
        <v>2617</v>
      </c>
      <c r="K232" s="231" t="s">
        <v>2617</v>
      </c>
      <c r="L232" s="231" t="s">
        <v>2617</v>
      </c>
      <c r="M232" s="231" t="s">
        <v>2617</v>
      </c>
      <c r="N232" s="231" t="s">
        <v>2617</v>
      </c>
      <c r="O232" s="231" t="s">
        <v>2617</v>
      </c>
      <c r="P232" s="231" t="s">
        <v>2617</v>
      </c>
      <c r="Q232" s="231" t="s">
        <v>2617</v>
      </c>
      <c r="R232" s="231" t="s">
        <v>2617</v>
      </c>
      <c r="S232" s="231" t="s">
        <v>2617</v>
      </c>
      <c r="T232" s="231" t="s">
        <v>2617</v>
      </c>
      <c r="U232" s="231" t="s">
        <v>2617</v>
      </c>
      <c r="V232" s="231" t="s">
        <v>2617</v>
      </c>
      <c r="W232" s="231" t="s">
        <v>2617</v>
      </c>
      <c r="X232" s="231" t="s">
        <v>2617</v>
      </c>
      <c r="Y232" s="231" t="s">
        <v>2617</v>
      </c>
      <c r="Z232" s="231" t="s">
        <v>2617</v>
      </c>
      <c r="AA232" s="231" t="s">
        <v>2617</v>
      </c>
      <c r="AB232" s="231" t="s">
        <v>2617</v>
      </c>
      <c r="AC232" s="231" t="s">
        <v>2617</v>
      </c>
      <c r="AD232" s="231" t="s">
        <v>2617</v>
      </c>
      <c r="AE232" s="231" t="s">
        <v>2617</v>
      </c>
      <c r="AF232" s="231" t="s">
        <v>2617</v>
      </c>
      <c r="AG232" s="231" t="s">
        <v>2617</v>
      </c>
      <c r="AH232" s="231" t="s">
        <v>2617</v>
      </c>
      <c r="AI232" s="231" t="s">
        <v>2617</v>
      </c>
      <c r="AJ232" s="231" t="s">
        <v>2617</v>
      </c>
      <c r="AK232" s="231" t="s">
        <v>2617</v>
      </c>
      <c r="AL232" s="231" t="s">
        <v>2617</v>
      </c>
      <c r="AM232" s="231" t="s">
        <v>2617</v>
      </c>
      <c r="AN232" s="231" t="s">
        <v>2617</v>
      </c>
      <c r="AO232" s="231" t="s">
        <v>2617</v>
      </c>
      <c r="AP232" s="231" t="s">
        <v>2617</v>
      </c>
      <c r="AQ232" s="231">
        <v>40</v>
      </c>
      <c r="AR232" s="231" t="s">
        <v>2611</v>
      </c>
    </row>
    <row r="233" spans="1:44" x14ac:dyDescent="0.3">
      <c r="A233" s="231">
        <v>205334</v>
      </c>
      <c r="B233" s="231" t="s">
        <v>61</v>
      </c>
      <c r="C233" s="231" t="s">
        <v>2617</v>
      </c>
      <c r="D233" s="231" t="s">
        <v>2617</v>
      </c>
      <c r="E233" s="231" t="s">
        <v>2617</v>
      </c>
      <c r="F233" s="231" t="s">
        <v>2617</v>
      </c>
      <c r="G233" s="231" t="s">
        <v>2617</v>
      </c>
      <c r="H233" s="231" t="s">
        <v>2617</v>
      </c>
      <c r="I233" s="231" t="s">
        <v>2617</v>
      </c>
      <c r="J233" s="231" t="s">
        <v>2617</v>
      </c>
      <c r="K233" s="231" t="s">
        <v>2617</v>
      </c>
      <c r="L233" s="231" t="s">
        <v>2617</v>
      </c>
      <c r="M233" s="231" t="s">
        <v>2617</v>
      </c>
      <c r="N233" s="231" t="s">
        <v>2617</v>
      </c>
      <c r="O233" s="231" t="s">
        <v>2617</v>
      </c>
      <c r="P233" s="231" t="s">
        <v>2617</v>
      </c>
      <c r="Q233" s="231" t="s">
        <v>2617</v>
      </c>
      <c r="R233" s="231" t="s">
        <v>2617</v>
      </c>
      <c r="S233" s="231" t="s">
        <v>2617</v>
      </c>
      <c r="T233" s="231" t="s">
        <v>2617</v>
      </c>
      <c r="U233" s="231" t="s">
        <v>2617</v>
      </c>
      <c r="V233" s="231" t="s">
        <v>2617</v>
      </c>
      <c r="W233" s="231" t="s">
        <v>2617</v>
      </c>
      <c r="X233" s="231" t="s">
        <v>2617</v>
      </c>
      <c r="Y233" s="231" t="s">
        <v>2617</v>
      </c>
      <c r="Z233" s="231" t="s">
        <v>2617</v>
      </c>
      <c r="AA233" s="231" t="s">
        <v>2617</v>
      </c>
      <c r="AB233" s="231" t="s">
        <v>2617</v>
      </c>
      <c r="AC233" s="231" t="s">
        <v>2617</v>
      </c>
      <c r="AD233" s="231" t="s">
        <v>2617</v>
      </c>
      <c r="AE233" s="231" t="s">
        <v>2617</v>
      </c>
      <c r="AF233" s="231" t="s">
        <v>2617</v>
      </c>
      <c r="AG233" s="231" t="s">
        <v>2617</v>
      </c>
      <c r="AH233" s="231" t="s">
        <v>2617</v>
      </c>
      <c r="AI233" s="231" t="s">
        <v>2617</v>
      </c>
      <c r="AJ233" s="231" t="s">
        <v>2617</v>
      </c>
      <c r="AK233" s="231" t="s">
        <v>2617</v>
      </c>
      <c r="AL233" s="231" t="s">
        <v>2617</v>
      </c>
      <c r="AM233" s="231" t="s">
        <v>2617</v>
      </c>
      <c r="AN233" s="231" t="s">
        <v>2617</v>
      </c>
      <c r="AO233" s="231" t="s">
        <v>2617</v>
      </c>
      <c r="AP233" s="231" t="s">
        <v>2617</v>
      </c>
      <c r="AQ233" s="231">
        <v>40</v>
      </c>
      <c r="AR233" s="231" t="s">
        <v>2611</v>
      </c>
    </row>
    <row r="234" spans="1:44" x14ac:dyDescent="0.3">
      <c r="A234" s="231">
        <v>205528</v>
      </c>
      <c r="B234" s="231" t="s">
        <v>61</v>
      </c>
      <c r="C234" s="231" t="s">
        <v>2617</v>
      </c>
      <c r="D234" s="231" t="s">
        <v>2617</v>
      </c>
      <c r="E234" s="231" t="s">
        <v>2617</v>
      </c>
      <c r="F234" s="231" t="s">
        <v>2617</v>
      </c>
      <c r="G234" s="231" t="s">
        <v>2617</v>
      </c>
      <c r="H234" s="231" t="s">
        <v>2617</v>
      </c>
      <c r="I234" s="231" t="s">
        <v>2617</v>
      </c>
      <c r="J234" s="231" t="s">
        <v>2617</v>
      </c>
      <c r="K234" s="231" t="s">
        <v>2617</v>
      </c>
      <c r="L234" s="231" t="s">
        <v>2617</v>
      </c>
      <c r="M234" s="231" t="s">
        <v>2617</v>
      </c>
      <c r="N234" s="231" t="s">
        <v>2617</v>
      </c>
      <c r="O234" s="231" t="s">
        <v>2617</v>
      </c>
      <c r="P234" s="231" t="s">
        <v>2617</v>
      </c>
      <c r="Q234" s="231" t="s">
        <v>2617</v>
      </c>
      <c r="R234" s="231" t="s">
        <v>2617</v>
      </c>
      <c r="S234" s="231" t="s">
        <v>2617</v>
      </c>
      <c r="T234" s="231" t="s">
        <v>2617</v>
      </c>
      <c r="U234" s="231" t="s">
        <v>2617</v>
      </c>
      <c r="V234" s="231" t="s">
        <v>2617</v>
      </c>
      <c r="W234" s="231" t="s">
        <v>2617</v>
      </c>
      <c r="X234" s="231" t="s">
        <v>2617</v>
      </c>
      <c r="Y234" s="231" t="s">
        <v>2617</v>
      </c>
      <c r="Z234" s="231" t="s">
        <v>2617</v>
      </c>
      <c r="AA234" s="231" t="s">
        <v>2617</v>
      </c>
      <c r="AB234" s="231" t="s">
        <v>2617</v>
      </c>
      <c r="AC234" s="231" t="s">
        <v>2617</v>
      </c>
      <c r="AD234" s="231" t="s">
        <v>2617</v>
      </c>
      <c r="AE234" s="231" t="s">
        <v>2617</v>
      </c>
      <c r="AF234" s="231" t="s">
        <v>2617</v>
      </c>
      <c r="AG234" s="231" t="s">
        <v>2617</v>
      </c>
      <c r="AH234" s="231" t="s">
        <v>2617</v>
      </c>
      <c r="AI234" s="231" t="s">
        <v>2617</v>
      </c>
      <c r="AJ234" s="231" t="s">
        <v>2617</v>
      </c>
      <c r="AK234" s="231" t="s">
        <v>2617</v>
      </c>
      <c r="AL234" s="231" t="s">
        <v>2617</v>
      </c>
      <c r="AM234" s="231" t="s">
        <v>2617</v>
      </c>
      <c r="AN234" s="231" t="s">
        <v>2617</v>
      </c>
      <c r="AO234" s="231" t="s">
        <v>2617</v>
      </c>
      <c r="AP234" s="231" t="s">
        <v>2617</v>
      </c>
      <c r="AQ234" s="231">
        <v>40</v>
      </c>
      <c r="AR234" s="231" t="s">
        <v>2611</v>
      </c>
    </row>
    <row r="235" spans="1:44" x14ac:dyDescent="0.3">
      <c r="A235" s="231">
        <v>205575</v>
      </c>
      <c r="B235" s="231" t="s">
        <v>61</v>
      </c>
      <c r="C235" s="231" t="s">
        <v>2617</v>
      </c>
      <c r="D235" s="231" t="s">
        <v>2617</v>
      </c>
      <c r="E235" s="231" t="s">
        <v>2617</v>
      </c>
      <c r="F235" s="231" t="s">
        <v>2617</v>
      </c>
      <c r="G235" s="231" t="s">
        <v>2617</v>
      </c>
      <c r="H235" s="231" t="s">
        <v>2617</v>
      </c>
      <c r="I235" s="231" t="s">
        <v>2617</v>
      </c>
      <c r="J235" s="231" t="s">
        <v>2617</v>
      </c>
      <c r="K235" s="231" t="s">
        <v>2617</v>
      </c>
      <c r="L235" s="231" t="s">
        <v>2617</v>
      </c>
      <c r="M235" s="231" t="s">
        <v>2617</v>
      </c>
      <c r="N235" s="231" t="s">
        <v>2617</v>
      </c>
      <c r="O235" s="231" t="s">
        <v>2617</v>
      </c>
      <c r="P235" s="231" t="s">
        <v>2617</v>
      </c>
      <c r="Q235" s="231" t="s">
        <v>2617</v>
      </c>
      <c r="R235" s="231" t="s">
        <v>2617</v>
      </c>
      <c r="S235" s="231" t="s">
        <v>2617</v>
      </c>
      <c r="T235" s="231" t="s">
        <v>2617</v>
      </c>
      <c r="U235" s="231" t="s">
        <v>2617</v>
      </c>
      <c r="V235" s="231" t="s">
        <v>2617</v>
      </c>
      <c r="W235" s="231" t="s">
        <v>2617</v>
      </c>
      <c r="X235" s="231" t="s">
        <v>2617</v>
      </c>
      <c r="Y235" s="231" t="s">
        <v>2617</v>
      </c>
      <c r="Z235" s="231" t="s">
        <v>2617</v>
      </c>
      <c r="AA235" s="231" t="s">
        <v>2617</v>
      </c>
      <c r="AB235" s="231" t="s">
        <v>2617</v>
      </c>
      <c r="AC235" s="231" t="s">
        <v>2617</v>
      </c>
      <c r="AD235" s="231" t="s">
        <v>2617</v>
      </c>
      <c r="AE235" s="231" t="s">
        <v>2617</v>
      </c>
      <c r="AF235" s="231" t="s">
        <v>2617</v>
      </c>
      <c r="AG235" s="231" t="s">
        <v>2617</v>
      </c>
      <c r="AH235" s="231" t="s">
        <v>2617</v>
      </c>
      <c r="AI235" s="231" t="s">
        <v>2617</v>
      </c>
      <c r="AJ235" s="231" t="s">
        <v>2617</v>
      </c>
      <c r="AK235" s="231" t="s">
        <v>2617</v>
      </c>
      <c r="AL235" s="231" t="s">
        <v>2617</v>
      </c>
      <c r="AM235" s="231" t="s">
        <v>2617</v>
      </c>
      <c r="AN235" s="231" t="s">
        <v>2617</v>
      </c>
      <c r="AO235" s="231" t="s">
        <v>2617</v>
      </c>
      <c r="AP235" s="231" t="s">
        <v>2617</v>
      </c>
      <c r="AQ235" s="231">
        <v>40</v>
      </c>
      <c r="AR235" s="231" t="s">
        <v>2611</v>
      </c>
    </row>
    <row r="236" spans="1:44" x14ac:dyDescent="0.3">
      <c r="A236" s="231">
        <v>205586</v>
      </c>
      <c r="B236" s="231" t="s">
        <v>61</v>
      </c>
      <c r="C236" s="231" t="s">
        <v>2617</v>
      </c>
      <c r="D236" s="231" t="s">
        <v>2617</v>
      </c>
      <c r="E236" s="231" t="s">
        <v>2617</v>
      </c>
      <c r="F236" s="231" t="s">
        <v>2617</v>
      </c>
      <c r="G236" s="231" t="s">
        <v>2617</v>
      </c>
      <c r="H236" s="231" t="s">
        <v>2617</v>
      </c>
      <c r="I236" s="231" t="s">
        <v>2617</v>
      </c>
      <c r="J236" s="231" t="s">
        <v>2617</v>
      </c>
      <c r="K236" s="231" t="s">
        <v>2617</v>
      </c>
      <c r="L236" s="231" t="s">
        <v>2617</v>
      </c>
      <c r="M236" s="231" t="s">
        <v>2617</v>
      </c>
      <c r="N236" s="231" t="s">
        <v>2617</v>
      </c>
      <c r="O236" s="231" t="s">
        <v>2617</v>
      </c>
      <c r="P236" s="231" t="s">
        <v>2617</v>
      </c>
      <c r="Q236" s="231" t="s">
        <v>2617</v>
      </c>
      <c r="R236" s="231" t="s">
        <v>2617</v>
      </c>
      <c r="S236" s="231" t="s">
        <v>2617</v>
      </c>
      <c r="T236" s="231" t="s">
        <v>2617</v>
      </c>
      <c r="U236" s="231" t="s">
        <v>2617</v>
      </c>
      <c r="V236" s="231" t="s">
        <v>2617</v>
      </c>
      <c r="W236" s="231" t="s">
        <v>2617</v>
      </c>
      <c r="X236" s="231" t="s">
        <v>2617</v>
      </c>
      <c r="Y236" s="231" t="s">
        <v>2617</v>
      </c>
      <c r="Z236" s="231" t="s">
        <v>2617</v>
      </c>
      <c r="AA236" s="231" t="s">
        <v>2617</v>
      </c>
      <c r="AB236" s="231" t="s">
        <v>2617</v>
      </c>
      <c r="AC236" s="231" t="s">
        <v>2617</v>
      </c>
      <c r="AD236" s="231" t="s">
        <v>2617</v>
      </c>
      <c r="AE236" s="231" t="s">
        <v>2617</v>
      </c>
      <c r="AF236" s="231" t="s">
        <v>2617</v>
      </c>
      <c r="AG236" s="231" t="s">
        <v>2617</v>
      </c>
      <c r="AH236" s="231" t="s">
        <v>2617</v>
      </c>
      <c r="AI236" s="231" t="s">
        <v>2617</v>
      </c>
      <c r="AJ236" s="231" t="s">
        <v>2617</v>
      </c>
      <c r="AK236" s="231" t="s">
        <v>2617</v>
      </c>
      <c r="AL236" s="231" t="s">
        <v>2617</v>
      </c>
      <c r="AM236" s="231" t="s">
        <v>2617</v>
      </c>
      <c r="AN236" s="231" t="s">
        <v>2617</v>
      </c>
      <c r="AO236" s="231" t="s">
        <v>2617</v>
      </c>
      <c r="AP236" s="231" t="s">
        <v>2617</v>
      </c>
      <c r="AQ236" s="231">
        <v>40</v>
      </c>
      <c r="AR236" s="231" t="s">
        <v>2611</v>
      </c>
    </row>
    <row r="237" spans="1:44" x14ac:dyDescent="0.3">
      <c r="A237" s="231">
        <v>205613</v>
      </c>
      <c r="B237" s="231" t="s">
        <v>61</v>
      </c>
      <c r="C237" s="231" t="s">
        <v>2617</v>
      </c>
      <c r="D237" s="231" t="s">
        <v>2617</v>
      </c>
      <c r="E237" s="231" t="s">
        <v>2617</v>
      </c>
      <c r="F237" s="231" t="s">
        <v>2617</v>
      </c>
      <c r="G237" s="231" t="s">
        <v>2617</v>
      </c>
      <c r="H237" s="231" t="s">
        <v>2617</v>
      </c>
      <c r="I237" s="231" t="s">
        <v>2617</v>
      </c>
      <c r="J237" s="231" t="s">
        <v>2617</v>
      </c>
      <c r="K237" s="231" t="s">
        <v>2617</v>
      </c>
      <c r="L237" s="231" t="s">
        <v>2617</v>
      </c>
      <c r="M237" s="231" t="s">
        <v>2617</v>
      </c>
      <c r="N237" s="231" t="s">
        <v>2617</v>
      </c>
      <c r="O237" s="231" t="s">
        <v>2617</v>
      </c>
      <c r="P237" s="231" t="s">
        <v>2617</v>
      </c>
      <c r="Q237" s="231" t="s">
        <v>2617</v>
      </c>
      <c r="R237" s="231" t="s">
        <v>2617</v>
      </c>
      <c r="S237" s="231" t="s">
        <v>2617</v>
      </c>
      <c r="T237" s="231" t="s">
        <v>2617</v>
      </c>
      <c r="U237" s="231" t="s">
        <v>2617</v>
      </c>
      <c r="V237" s="231" t="s">
        <v>2617</v>
      </c>
      <c r="W237" s="231" t="s">
        <v>2617</v>
      </c>
      <c r="X237" s="231" t="s">
        <v>2617</v>
      </c>
      <c r="Y237" s="231" t="s">
        <v>2617</v>
      </c>
      <c r="Z237" s="231" t="s">
        <v>2617</v>
      </c>
      <c r="AA237" s="231" t="s">
        <v>2617</v>
      </c>
      <c r="AB237" s="231" t="s">
        <v>2617</v>
      </c>
      <c r="AC237" s="231" t="s">
        <v>2617</v>
      </c>
      <c r="AD237" s="231" t="s">
        <v>2617</v>
      </c>
      <c r="AE237" s="231" t="s">
        <v>2617</v>
      </c>
      <c r="AF237" s="231" t="s">
        <v>2617</v>
      </c>
      <c r="AG237" s="231" t="s">
        <v>2617</v>
      </c>
      <c r="AH237" s="231" t="s">
        <v>2617</v>
      </c>
      <c r="AI237" s="231" t="s">
        <v>2617</v>
      </c>
      <c r="AJ237" s="231" t="s">
        <v>2617</v>
      </c>
      <c r="AK237" s="231" t="s">
        <v>2617</v>
      </c>
      <c r="AL237" s="231" t="s">
        <v>2617</v>
      </c>
      <c r="AM237" s="231" t="s">
        <v>2617</v>
      </c>
      <c r="AN237" s="231" t="s">
        <v>2617</v>
      </c>
      <c r="AO237" s="231" t="s">
        <v>2617</v>
      </c>
      <c r="AP237" s="231" t="s">
        <v>2617</v>
      </c>
      <c r="AQ237" s="231">
        <v>40</v>
      </c>
      <c r="AR237" s="231" t="s">
        <v>2611</v>
      </c>
    </row>
    <row r="238" spans="1:44" x14ac:dyDescent="0.3">
      <c r="A238" s="231">
        <v>205705</v>
      </c>
      <c r="B238" s="231" t="s">
        <v>61</v>
      </c>
      <c r="C238" s="231" t="s">
        <v>2617</v>
      </c>
      <c r="D238" s="231" t="s">
        <v>2617</v>
      </c>
      <c r="E238" s="231" t="s">
        <v>2617</v>
      </c>
      <c r="F238" s="231" t="s">
        <v>2617</v>
      </c>
      <c r="G238" s="231" t="s">
        <v>2617</v>
      </c>
      <c r="H238" s="231" t="s">
        <v>2617</v>
      </c>
      <c r="I238" s="231" t="s">
        <v>2617</v>
      </c>
      <c r="J238" s="231" t="s">
        <v>2617</v>
      </c>
      <c r="K238" s="231" t="s">
        <v>2617</v>
      </c>
      <c r="L238" s="231" t="s">
        <v>2617</v>
      </c>
      <c r="M238" s="231" t="s">
        <v>2617</v>
      </c>
      <c r="N238" s="231" t="s">
        <v>2617</v>
      </c>
      <c r="O238" s="231" t="s">
        <v>2617</v>
      </c>
      <c r="P238" s="231" t="s">
        <v>2617</v>
      </c>
      <c r="Q238" s="231" t="s">
        <v>2617</v>
      </c>
      <c r="R238" s="231" t="s">
        <v>2617</v>
      </c>
      <c r="S238" s="231" t="s">
        <v>2617</v>
      </c>
      <c r="T238" s="231" t="s">
        <v>2617</v>
      </c>
      <c r="U238" s="231" t="s">
        <v>2617</v>
      </c>
      <c r="V238" s="231" t="s">
        <v>2617</v>
      </c>
      <c r="W238" s="231" t="s">
        <v>2617</v>
      </c>
      <c r="X238" s="231" t="s">
        <v>2617</v>
      </c>
      <c r="Y238" s="231" t="s">
        <v>2617</v>
      </c>
      <c r="Z238" s="231" t="s">
        <v>2617</v>
      </c>
      <c r="AA238" s="231" t="s">
        <v>2617</v>
      </c>
      <c r="AB238" s="231" t="s">
        <v>2617</v>
      </c>
      <c r="AC238" s="231" t="s">
        <v>2617</v>
      </c>
      <c r="AD238" s="231" t="s">
        <v>2617</v>
      </c>
      <c r="AE238" s="231" t="s">
        <v>2617</v>
      </c>
      <c r="AF238" s="231" t="s">
        <v>2617</v>
      </c>
      <c r="AG238" s="231" t="s">
        <v>2617</v>
      </c>
      <c r="AH238" s="231" t="s">
        <v>2617</v>
      </c>
      <c r="AI238" s="231" t="s">
        <v>2617</v>
      </c>
      <c r="AJ238" s="231" t="s">
        <v>2617</v>
      </c>
      <c r="AK238" s="231" t="s">
        <v>2617</v>
      </c>
      <c r="AL238" s="231" t="s">
        <v>2617</v>
      </c>
      <c r="AM238" s="231" t="s">
        <v>2617</v>
      </c>
      <c r="AN238" s="231" t="s">
        <v>2617</v>
      </c>
      <c r="AO238" s="231" t="s">
        <v>2617</v>
      </c>
      <c r="AP238" s="231" t="s">
        <v>2617</v>
      </c>
      <c r="AQ238" s="231">
        <v>40</v>
      </c>
      <c r="AR238" s="231" t="s">
        <v>2611</v>
      </c>
    </row>
    <row r="239" spans="1:44" x14ac:dyDescent="0.3">
      <c r="A239" s="231">
        <v>205743</v>
      </c>
      <c r="B239" s="231" t="s">
        <v>61</v>
      </c>
      <c r="C239" s="231" t="s">
        <v>2617</v>
      </c>
      <c r="D239" s="231" t="s">
        <v>2617</v>
      </c>
      <c r="E239" s="231" t="s">
        <v>2617</v>
      </c>
      <c r="F239" s="231" t="s">
        <v>2617</v>
      </c>
      <c r="G239" s="231" t="s">
        <v>2617</v>
      </c>
      <c r="H239" s="231" t="s">
        <v>2617</v>
      </c>
      <c r="I239" s="231" t="s">
        <v>2617</v>
      </c>
      <c r="J239" s="231" t="s">
        <v>2617</v>
      </c>
      <c r="K239" s="231" t="s">
        <v>2617</v>
      </c>
      <c r="L239" s="231" t="s">
        <v>2617</v>
      </c>
      <c r="M239" s="231" t="s">
        <v>2617</v>
      </c>
      <c r="N239" s="231" t="s">
        <v>2617</v>
      </c>
      <c r="O239" s="231" t="s">
        <v>2617</v>
      </c>
      <c r="P239" s="231" t="s">
        <v>2617</v>
      </c>
      <c r="Q239" s="231" t="s">
        <v>2617</v>
      </c>
      <c r="R239" s="231" t="s">
        <v>2617</v>
      </c>
      <c r="S239" s="231" t="s">
        <v>2617</v>
      </c>
      <c r="T239" s="231" t="s">
        <v>2617</v>
      </c>
      <c r="U239" s="231" t="s">
        <v>2617</v>
      </c>
      <c r="V239" s="231" t="s">
        <v>2617</v>
      </c>
      <c r="W239" s="231" t="s">
        <v>2617</v>
      </c>
      <c r="X239" s="231" t="s">
        <v>2617</v>
      </c>
      <c r="Y239" s="231" t="s">
        <v>2617</v>
      </c>
      <c r="Z239" s="231" t="s">
        <v>2617</v>
      </c>
      <c r="AA239" s="231" t="s">
        <v>2617</v>
      </c>
      <c r="AB239" s="231" t="s">
        <v>2617</v>
      </c>
      <c r="AC239" s="231" t="s">
        <v>2617</v>
      </c>
      <c r="AD239" s="231" t="s">
        <v>2617</v>
      </c>
      <c r="AE239" s="231" t="s">
        <v>2617</v>
      </c>
      <c r="AF239" s="231" t="s">
        <v>2617</v>
      </c>
      <c r="AG239" s="231" t="s">
        <v>2617</v>
      </c>
      <c r="AH239" s="231" t="s">
        <v>2617</v>
      </c>
      <c r="AI239" s="231" t="s">
        <v>2617</v>
      </c>
      <c r="AJ239" s="231" t="s">
        <v>2617</v>
      </c>
      <c r="AK239" s="231" t="s">
        <v>2617</v>
      </c>
      <c r="AL239" s="231" t="s">
        <v>2617</v>
      </c>
      <c r="AM239" s="231" t="s">
        <v>2617</v>
      </c>
      <c r="AN239" s="231" t="s">
        <v>2617</v>
      </c>
      <c r="AO239" s="231" t="s">
        <v>2617</v>
      </c>
      <c r="AP239" s="231" t="s">
        <v>2617</v>
      </c>
      <c r="AQ239" s="231">
        <v>40</v>
      </c>
      <c r="AR239" s="231" t="s">
        <v>2611</v>
      </c>
    </row>
    <row r="240" spans="1:44" x14ac:dyDescent="0.3">
      <c r="A240" s="231">
        <v>206056</v>
      </c>
      <c r="B240" s="231" t="s">
        <v>61</v>
      </c>
      <c r="C240" s="231" t="s">
        <v>2617</v>
      </c>
      <c r="D240" s="231" t="s">
        <v>2617</v>
      </c>
      <c r="E240" s="231" t="s">
        <v>2617</v>
      </c>
      <c r="F240" s="231" t="s">
        <v>2617</v>
      </c>
      <c r="G240" s="231" t="s">
        <v>2617</v>
      </c>
      <c r="H240" s="231" t="s">
        <v>2617</v>
      </c>
      <c r="I240" s="231" t="s">
        <v>2617</v>
      </c>
      <c r="J240" s="231" t="s">
        <v>2617</v>
      </c>
      <c r="K240" s="231" t="s">
        <v>2617</v>
      </c>
      <c r="L240" s="231" t="s">
        <v>2617</v>
      </c>
      <c r="M240" s="231" t="s">
        <v>2617</v>
      </c>
      <c r="N240" s="231" t="s">
        <v>2617</v>
      </c>
      <c r="O240" s="231" t="s">
        <v>2617</v>
      </c>
      <c r="P240" s="231" t="s">
        <v>2617</v>
      </c>
      <c r="Q240" s="231" t="s">
        <v>2617</v>
      </c>
      <c r="R240" s="231" t="s">
        <v>2617</v>
      </c>
      <c r="S240" s="231" t="s">
        <v>2617</v>
      </c>
      <c r="T240" s="231" t="s">
        <v>2617</v>
      </c>
      <c r="U240" s="231" t="s">
        <v>2617</v>
      </c>
      <c r="V240" s="231" t="s">
        <v>2617</v>
      </c>
      <c r="W240" s="231" t="s">
        <v>2617</v>
      </c>
      <c r="X240" s="231" t="s">
        <v>2617</v>
      </c>
      <c r="Y240" s="231" t="s">
        <v>2617</v>
      </c>
      <c r="Z240" s="231" t="s">
        <v>2617</v>
      </c>
      <c r="AA240" s="231" t="s">
        <v>2617</v>
      </c>
      <c r="AB240" s="231" t="s">
        <v>2617</v>
      </c>
      <c r="AC240" s="231" t="s">
        <v>2617</v>
      </c>
      <c r="AD240" s="231" t="s">
        <v>2617</v>
      </c>
      <c r="AE240" s="231" t="s">
        <v>2617</v>
      </c>
      <c r="AF240" s="231" t="s">
        <v>2617</v>
      </c>
      <c r="AG240" s="231" t="s">
        <v>2617</v>
      </c>
      <c r="AH240" s="231" t="s">
        <v>2617</v>
      </c>
      <c r="AI240" s="231" t="s">
        <v>2617</v>
      </c>
      <c r="AJ240" s="231" t="s">
        <v>2617</v>
      </c>
      <c r="AK240" s="231" t="s">
        <v>2617</v>
      </c>
      <c r="AL240" s="231" t="s">
        <v>2617</v>
      </c>
      <c r="AM240" s="231" t="s">
        <v>2617</v>
      </c>
      <c r="AN240" s="231" t="s">
        <v>2617</v>
      </c>
      <c r="AO240" s="231" t="s">
        <v>2617</v>
      </c>
      <c r="AP240" s="231" t="s">
        <v>2617</v>
      </c>
      <c r="AQ240" s="231">
        <v>40</v>
      </c>
      <c r="AR240" s="231" t="s">
        <v>2611</v>
      </c>
    </row>
    <row r="241" spans="1:44" x14ac:dyDescent="0.3">
      <c r="A241" s="231">
        <v>206128</v>
      </c>
      <c r="B241" s="231" t="s">
        <v>61</v>
      </c>
      <c r="C241" s="231" t="s">
        <v>2617</v>
      </c>
      <c r="D241" s="231" t="s">
        <v>2617</v>
      </c>
      <c r="E241" s="231" t="s">
        <v>2617</v>
      </c>
      <c r="F241" s="231" t="s">
        <v>2617</v>
      </c>
      <c r="G241" s="231" t="s">
        <v>2617</v>
      </c>
      <c r="H241" s="231" t="s">
        <v>2617</v>
      </c>
      <c r="I241" s="231" t="s">
        <v>2617</v>
      </c>
      <c r="J241" s="231" t="s">
        <v>2617</v>
      </c>
      <c r="K241" s="231" t="s">
        <v>2617</v>
      </c>
      <c r="L241" s="231" t="s">
        <v>2617</v>
      </c>
      <c r="M241" s="231" t="s">
        <v>2617</v>
      </c>
      <c r="N241" s="231" t="s">
        <v>2617</v>
      </c>
      <c r="O241" s="231" t="s">
        <v>2617</v>
      </c>
      <c r="P241" s="231" t="s">
        <v>2617</v>
      </c>
      <c r="Q241" s="231" t="s">
        <v>2617</v>
      </c>
      <c r="R241" s="231" t="s">
        <v>2617</v>
      </c>
      <c r="S241" s="231" t="s">
        <v>2617</v>
      </c>
      <c r="T241" s="231" t="s">
        <v>2617</v>
      </c>
      <c r="U241" s="231" t="s">
        <v>2617</v>
      </c>
      <c r="V241" s="231" t="s">
        <v>2617</v>
      </c>
      <c r="W241" s="231" t="s">
        <v>2617</v>
      </c>
      <c r="X241" s="231" t="s">
        <v>2617</v>
      </c>
      <c r="Y241" s="231" t="s">
        <v>2617</v>
      </c>
      <c r="Z241" s="231" t="s">
        <v>2617</v>
      </c>
      <c r="AA241" s="231" t="s">
        <v>2617</v>
      </c>
      <c r="AB241" s="231" t="s">
        <v>2617</v>
      </c>
      <c r="AC241" s="231" t="s">
        <v>2617</v>
      </c>
      <c r="AD241" s="231" t="s">
        <v>2617</v>
      </c>
      <c r="AE241" s="231" t="s">
        <v>2617</v>
      </c>
      <c r="AF241" s="231" t="s">
        <v>2617</v>
      </c>
      <c r="AG241" s="231" t="s">
        <v>2617</v>
      </c>
      <c r="AH241" s="231" t="s">
        <v>2617</v>
      </c>
      <c r="AI241" s="231" t="s">
        <v>2617</v>
      </c>
      <c r="AJ241" s="231" t="s">
        <v>2617</v>
      </c>
      <c r="AK241" s="231" t="s">
        <v>2617</v>
      </c>
      <c r="AL241" s="231" t="s">
        <v>2617</v>
      </c>
      <c r="AM241" s="231" t="s">
        <v>2617</v>
      </c>
      <c r="AN241" s="231" t="s">
        <v>2617</v>
      </c>
      <c r="AO241" s="231" t="s">
        <v>2617</v>
      </c>
      <c r="AP241" s="231" t="s">
        <v>2617</v>
      </c>
      <c r="AQ241" s="231">
        <v>40</v>
      </c>
      <c r="AR241" s="231" t="s">
        <v>2611</v>
      </c>
    </row>
    <row r="242" spans="1:44" x14ac:dyDescent="0.3">
      <c r="A242" s="231">
        <v>206187</v>
      </c>
      <c r="B242" s="231" t="s">
        <v>61</v>
      </c>
      <c r="C242" s="231" t="s">
        <v>2617</v>
      </c>
      <c r="D242" s="231" t="s">
        <v>2617</v>
      </c>
      <c r="E242" s="231" t="s">
        <v>2617</v>
      </c>
      <c r="F242" s="231" t="s">
        <v>2617</v>
      </c>
      <c r="G242" s="231" t="s">
        <v>2617</v>
      </c>
      <c r="H242" s="231" t="s">
        <v>2617</v>
      </c>
      <c r="I242" s="231" t="s">
        <v>2617</v>
      </c>
      <c r="J242" s="231" t="s">
        <v>2617</v>
      </c>
      <c r="K242" s="231" t="s">
        <v>2617</v>
      </c>
      <c r="L242" s="231" t="s">
        <v>2617</v>
      </c>
      <c r="M242" s="231" t="s">
        <v>2617</v>
      </c>
      <c r="N242" s="231" t="s">
        <v>2617</v>
      </c>
      <c r="O242" s="231" t="s">
        <v>2617</v>
      </c>
      <c r="P242" s="231" t="s">
        <v>2617</v>
      </c>
      <c r="Q242" s="231" t="s">
        <v>2617</v>
      </c>
      <c r="R242" s="231" t="s">
        <v>2617</v>
      </c>
      <c r="S242" s="231" t="s">
        <v>2617</v>
      </c>
      <c r="T242" s="231" t="s">
        <v>2617</v>
      </c>
      <c r="U242" s="231" t="s">
        <v>2617</v>
      </c>
      <c r="V242" s="231" t="s">
        <v>2617</v>
      </c>
      <c r="W242" s="231" t="s">
        <v>2617</v>
      </c>
      <c r="X242" s="231" t="s">
        <v>2617</v>
      </c>
      <c r="Y242" s="231" t="s">
        <v>2617</v>
      </c>
      <c r="Z242" s="231" t="s">
        <v>2617</v>
      </c>
      <c r="AA242" s="231" t="s">
        <v>2617</v>
      </c>
      <c r="AB242" s="231" t="s">
        <v>2617</v>
      </c>
      <c r="AC242" s="231" t="s">
        <v>2617</v>
      </c>
      <c r="AD242" s="231" t="s">
        <v>2617</v>
      </c>
      <c r="AE242" s="231" t="s">
        <v>2617</v>
      </c>
      <c r="AF242" s="231" t="s">
        <v>2617</v>
      </c>
      <c r="AG242" s="231" t="s">
        <v>2617</v>
      </c>
      <c r="AH242" s="231" t="s">
        <v>2617</v>
      </c>
      <c r="AI242" s="231" t="s">
        <v>2617</v>
      </c>
      <c r="AJ242" s="231" t="s">
        <v>2617</v>
      </c>
      <c r="AK242" s="231" t="s">
        <v>2617</v>
      </c>
      <c r="AL242" s="231" t="s">
        <v>2617</v>
      </c>
      <c r="AM242" s="231" t="s">
        <v>2617</v>
      </c>
      <c r="AN242" s="231" t="s">
        <v>2617</v>
      </c>
      <c r="AO242" s="231" t="s">
        <v>2617</v>
      </c>
      <c r="AP242" s="231" t="s">
        <v>2617</v>
      </c>
      <c r="AQ242" s="231">
        <v>40</v>
      </c>
      <c r="AR242" s="231" t="s">
        <v>2611</v>
      </c>
    </row>
    <row r="243" spans="1:44" x14ac:dyDescent="0.3">
      <c r="A243" s="231">
        <v>206371</v>
      </c>
      <c r="B243" s="231" t="s">
        <v>61</v>
      </c>
      <c r="C243" s="231" t="s">
        <v>2617</v>
      </c>
      <c r="D243" s="231" t="s">
        <v>2617</v>
      </c>
      <c r="E243" s="231" t="s">
        <v>2617</v>
      </c>
      <c r="F243" s="231" t="s">
        <v>2617</v>
      </c>
      <c r="G243" s="231" t="s">
        <v>2617</v>
      </c>
      <c r="H243" s="231" t="s">
        <v>2617</v>
      </c>
      <c r="I243" s="231" t="s">
        <v>2617</v>
      </c>
      <c r="J243" s="231" t="s">
        <v>2617</v>
      </c>
      <c r="K243" s="231" t="s">
        <v>2617</v>
      </c>
      <c r="L243" s="231" t="s">
        <v>2617</v>
      </c>
      <c r="M243" s="231" t="s">
        <v>2617</v>
      </c>
      <c r="N243" s="231" t="s">
        <v>2617</v>
      </c>
      <c r="O243" s="231" t="s">
        <v>2617</v>
      </c>
      <c r="P243" s="231" t="s">
        <v>2617</v>
      </c>
      <c r="Q243" s="231" t="s">
        <v>2617</v>
      </c>
      <c r="R243" s="231" t="s">
        <v>2617</v>
      </c>
      <c r="S243" s="231" t="s">
        <v>2617</v>
      </c>
      <c r="T243" s="231" t="s">
        <v>2617</v>
      </c>
      <c r="U243" s="231" t="s">
        <v>2617</v>
      </c>
      <c r="V243" s="231" t="s">
        <v>2617</v>
      </c>
      <c r="W243" s="231" t="s">
        <v>2617</v>
      </c>
      <c r="X243" s="231" t="s">
        <v>2617</v>
      </c>
      <c r="Y243" s="231" t="s">
        <v>2617</v>
      </c>
      <c r="Z243" s="231" t="s">
        <v>2617</v>
      </c>
      <c r="AA243" s="231" t="s">
        <v>2617</v>
      </c>
      <c r="AB243" s="231" t="s">
        <v>2617</v>
      </c>
      <c r="AC243" s="231" t="s">
        <v>2617</v>
      </c>
      <c r="AD243" s="231" t="s">
        <v>2617</v>
      </c>
      <c r="AE243" s="231" t="s">
        <v>2617</v>
      </c>
      <c r="AF243" s="231" t="s">
        <v>2617</v>
      </c>
      <c r="AG243" s="231" t="s">
        <v>2617</v>
      </c>
      <c r="AH243" s="231" t="s">
        <v>2617</v>
      </c>
      <c r="AI243" s="231" t="s">
        <v>2617</v>
      </c>
      <c r="AJ243" s="231" t="s">
        <v>2617</v>
      </c>
      <c r="AK243" s="231" t="s">
        <v>2617</v>
      </c>
      <c r="AL243" s="231" t="s">
        <v>2617</v>
      </c>
      <c r="AM243" s="231" t="s">
        <v>2617</v>
      </c>
      <c r="AN243" s="231" t="s">
        <v>2617</v>
      </c>
      <c r="AO243" s="231" t="s">
        <v>2617</v>
      </c>
      <c r="AP243" s="231" t="s">
        <v>2617</v>
      </c>
      <c r="AQ243" s="231">
        <v>40</v>
      </c>
      <c r="AR243" s="231" t="s">
        <v>2611</v>
      </c>
    </row>
    <row r="244" spans="1:44" x14ac:dyDescent="0.3">
      <c r="A244" s="231">
        <v>206445</v>
      </c>
      <c r="B244" s="231" t="s">
        <v>61</v>
      </c>
      <c r="C244" s="231" t="s">
        <v>2617</v>
      </c>
      <c r="D244" s="231" t="s">
        <v>2617</v>
      </c>
      <c r="E244" s="231" t="s">
        <v>2617</v>
      </c>
      <c r="F244" s="231" t="s">
        <v>2617</v>
      </c>
      <c r="G244" s="231" t="s">
        <v>2617</v>
      </c>
      <c r="H244" s="231" t="s">
        <v>2617</v>
      </c>
      <c r="I244" s="231" t="s">
        <v>2617</v>
      </c>
      <c r="J244" s="231" t="s">
        <v>2617</v>
      </c>
      <c r="K244" s="231" t="s">
        <v>2617</v>
      </c>
      <c r="L244" s="231" t="s">
        <v>2617</v>
      </c>
      <c r="M244" s="231" t="s">
        <v>2617</v>
      </c>
      <c r="N244" s="231" t="s">
        <v>2617</v>
      </c>
      <c r="O244" s="231" t="s">
        <v>2617</v>
      </c>
      <c r="P244" s="231" t="s">
        <v>2617</v>
      </c>
      <c r="Q244" s="231" t="s">
        <v>2617</v>
      </c>
      <c r="R244" s="231" t="s">
        <v>2617</v>
      </c>
      <c r="S244" s="231" t="s">
        <v>2617</v>
      </c>
      <c r="T244" s="231" t="s">
        <v>2617</v>
      </c>
      <c r="U244" s="231" t="s">
        <v>2617</v>
      </c>
      <c r="V244" s="231" t="s">
        <v>2617</v>
      </c>
      <c r="W244" s="231" t="s">
        <v>2617</v>
      </c>
      <c r="X244" s="231" t="s">
        <v>2617</v>
      </c>
      <c r="Y244" s="231" t="s">
        <v>2617</v>
      </c>
      <c r="Z244" s="231" t="s">
        <v>2617</v>
      </c>
      <c r="AA244" s="231" t="s">
        <v>2617</v>
      </c>
      <c r="AB244" s="231" t="s">
        <v>2617</v>
      </c>
      <c r="AC244" s="231" t="s">
        <v>2617</v>
      </c>
      <c r="AD244" s="231" t="s">
        <v>2617</v>
      </c>
      <c r="AE244" s="231" t="s">
        <v>2617</v>
      </c>
      <c r="AF244" s="231" t="s">
        <v>2617</v>
      </c>
      <c r="AG244" s="231" t="s">
        <v>2617</v>
      </c>
      <c r="AH244" s="231" t="s">
        <v>2617</v>
      </c>
      <c r="AI244" s="231" t="s">
        <v>2617</v>
      </c>
      <c r="AJ244" s="231" t="s">
        <v>2617</v>
      </c>
      <c r="AK244" s="231" t="s">
        <v>2617</v>
      </c>
      <c r="AL244" s="231" t="s">
        <v>2617</v>
      </c>
      <c r="AM244" s="231" t="s">
        <v>2617</v>
      </c>
      <c r="AN244" s="231" t="s">
        <v>2617</v>
      </c>
      <c r="AO244" s="231" t="s">
        <v>2617</v>
      </c>
      <c r="AP244" s="231" t="s">
        <v>2617</v>
      </c>
      <c r="AQ244" s="231">
        <v>40</v>
      </c>
      <c r="AR244" s="231" t="s">
        <v>2611</v>
      </c>
    </row>
    <row r="245" spans="1:44" x14ac:dyDescent="0.3">
      <c r="A245" s="231">
        <v>206572</v>
      </c>
      <c r="B245" s="231" t="s">
        <v>61</v>
      </c>
      <c r="C245" s="231" t="s">
        <v>2617</v>
      </c>
      <c r="D245" s="231" t="s">
        <v>2617</v>
      </c>
      <c r="E245" s="231" t="s">
        <v>2617</v>
      </c>
      <c r="F245" s="231" t="s">
        <v>2617</v>
      </c>
      <c r="G245" s="231" t="s">
        <v>2617</v>
      </c>
      <c r="H245" s="231" t="s">
        <v>2617</v>
      </c>
      <c r="I245" s="231" t="s">
        <v>2617</v>
      </c>
      <c r="J245" s="231" t="s">
        <v>2617</v>
      </c>
      <c r="K245" s="231" t="s">
        <v>2617</v>
      </c>
      <c r="L245" s="231" t="s">
        <v>2617</v>
      </c>
      <c r="M245" s="231" t="s">
        <v>2617</v>
      </c>
      <c r="N245" s="231" t="s">
        <v>2617</v>
      </c>
      <c r="O245" s="231" t="s">
        <v>2617</v>
      </c>
      <c r="P245" s="231" t="s">
        <v>2617</v>
      </c>
      <c r="Q245" s="231" t="s">
        <v>2617</v>
      </c>
      <c r="R245" s="231" t="s">
        <v>2617</v>
      </c>
      <c r="S245" s="231" t="s">
        <v>2617</v>
      </c>
      <c r="T245" s="231" t="s">
        <v>2617</v>
      </c>
      <c r="U245" s="231" t="s">
        <v>2617</v>
      </c>
      <c r="V245" s="231" t="s">
        <v>2617</v>
      </c>
      <c r="W245" s="231" t="s">
        <v>2617</v>
      </c>
      <c r="X245" s="231" t="s">
        <v>2617</v>
      </c>
      <c r="Y245" s="231" t="s">
        <v>2617</v>
      </c>
      <c r="Z245" s="231" t="s">
        <v>2617</v>
      </c>
      <c r="AA245" s="231" t="s">
        <v>2617</v>
      </c>
      <c r="AB245" s="231" t="s">
        <v>2617</v>
      </c>
      <c r="AC245" s="231" t="s">
        <v>2617</v>
      </c>
      <c r="AD245" s="231" t="s">
        <v>2617</v>
      </c>
      <c r="AE245" s="231" t="s">
        <v>2617</v>
      </c>
      <c r="AF245" s="231" t="s">
        <v>2617</v>
      </c>
      <c r="AG245" s="231" t="s">
        <v>2617</v>
      </c>
      <c r="AH245" s="231" t="s">
        <v>2617</v>
      </c>
      <c r="AI245" s="231" t="s">
        <v>2617</v>
      </c>
      <c r="AJ245" s="231" t="s">
        <v>2617</v>
      </c>
      <c r="AK245" s="231" t="s">
        <v>2617</v>
      </c>
      <c r="AL245" s="231" t="s">
        <v>2617</v>
      </c>
      <c r="AM245" s="231" t="s">
        <v>2617</v>
      </c>
      <c r="AN245" s="231" t="s">
        <v>2617</v>
      </c>
      <c r="AO245" s="231" t="s">
        <v>2617</v>
      </c>
      <c r="AP245" s="231" t="s">
        <v>2617</v>
      </c>
      <c r="AQ245" s="231">
        <v>40</v>
      </c>
      <c r="AR245" s="231" t="s">
        <v>2611</v>
      </c>
    </row>
    <row r="246" spans="1:44" x14ac:dyDescent="0.3">
      <c r="A246" s="231">
        <v>206908</v>
      </c>
      <c r="B246" s="231" t="s">
        <v>61</v>
      </c>
      <c r="C246" s="231" t="s">
        <v>2617</v>
      </c>
      <c r="D246" s="231" t="s">
        <v>2617</v>
      </c>
      <c r="E246" s="231" t="s">
        <v>2617</v>
      </c>
      <c r="F246" s="231" t="s">
        <v>2617</v>
      </c>
      <c r="G246" s="231" t="s">
        <v>2617</v>
      </c>
      <c r="H246" s="231" t="s">
        <v>2617</v>
      </c>
      <c r="I246" s="231" t="s">
        <v>2617</v>
      </c>
      <c r="J246" s="231" t="s">
        <v>2617</v>
      </c>
      <c r="K246" s="231" t="s">
        <v>2617</v>
      </c>
      <c r="L246" s="231" t="s">
        <v>2617</v>
      </c>
      <c r="M246" s="231" t="s">
        <v>2617</v>
      </c>
      <c r="N246" s="231" t="s">
        <v>2617</v>
      </c>
      <c r="O246" s="231" t="s">
        <v>2617</v>
      </c>
      <c r="P246" s="231" t="s">
        <v>2617</v>
      </c>
      <c r="Q246" s="231" t="s">
        <v>2617</v>
      </c>
      <c r="R246" s="231" t="s">
        <v>2617</v>
      </c>
      <c r="S246" s="231" t="s">
        <v>2617</v>
      </c>
      <c r="T246" s="231" t="s">
        <v>2617</v>
      </c>
      <c r="U246" s="231" t="s">
        <v>2617</v>
      </c>
      <c r="V246" s="231" t="s">
        <v>2617</v>
      </c>
      <c r="W246" s="231" t="s">
        <v>2617</v>
      </c>
      <c r="X246" s="231" t="s">
        <v>2617</v>
      </c>
      <c r="Y246" s="231" t="s">
        <v>2617</v>
      </c>
      <c r="Z246" s="231" t="s">
        <v>2617</v>
      </c>
      <c r="AA246" s="231" t="s">
        <v>2617</v>
      </c>
      <c r="AB246" s="231" t="s">
        <v>2617</v>
      </c>
      <c r="AC246" s="231" t="s">
        <v>2617</v>
      </c>
      <c r="AD246" s="231" t="s">
        <v>2617</v>
      </c>
      <c r="AE246" s="231" t="s">
        <v>2617</v>
      </c>
      <c r="AF246" s="231" t="s">
        <v>2617</v>
      </c>
      <c r="AG246" s="231" t="s">
        <v>2617</v>
      </c>
      <c r="AH246" s="231" t="s">
        <v>2617</v>
      </c>
      <c r="AI246" s="231" t="s">
        <v>2617</v>
      </c>
      <c r="AJ246" s="231" t="s">
        <v>2617</v>
      </c>
      <c r="AK246" s="231" t="s">
        <v>2617</v>
      </c>
      <c r="AL246" s="231" t="s">
        <v>2617</v>
      </c>
      <c r="AM246" s="231" t="s">
        <v>2617</v>
      </c>
      <c r="AN246" s="231" t="s">
        <v>2617</v>
      </c>
      <c r="AO246" s="231" t="s">
        <v>2617</v>
      </c>
      <c r="AP246" s="231" t="s">
        <v>2617</v>
      </c>
      <c r="AQ246" s="231">
        <v>40</v>
      </c>
      <c r="AR246" s="231" t="s">
        <v>2611</v>
      </c>
    </row>
    <row r="247" spans="1:44" x14ac:dyDescent="0.3">
      <c r="A247" s="231">
        <v>207029</v>
      </c>
      <c r="B247" s="231" t="s">
        <v>61</v>
      </c>
      <c r="C247" s="231" t="s">
        <v>2617</v>
      </c>
      <c r="D247" s="231" t="s">
        <v>2617</v>
      </c>
      <c r="E247" s="231" t="s">
        <v>2617</v>
      </c>
      <c r="F247" s="231" t="s">
        <v>2617</v>
      </c>
      <c r="G247" s="231" t="s">
        <v>2617</v>
      </c>
      <c r="H247" s="231" t="s">
        <v>2617</v>
      </c>
      <c r="I247" s="231" t="s">
        <v>2617</v>
      </c>
      <c r="J247" s="231" t="s">
        <v>2617</v>
      </c>
      <c r="K247" s="231" t="s">
        <v>2617</v>
      </c>
      <c r="L247" s="231" t="s">
        <v>2617</v>
      </c>
      <c r="M247" s="231" t="s">
        <v>2617</v>
      </c>
      <c r="N247" s="231" t="s">
        <v>2617</v>
      </c>
      <c r="O247" s="231" t="s">
        <v>2617</v>
      </c>
      <c r="P247" s="231" t="s">
        <v>2617</v>
      </c>
      <c r="Q247" s="231" t="s">
        <v>2617</v>
      </c>
      <c r="R247" s="231" t="s">
        <v>2617</v>
      </c>
      <c r="S247" s="231" t="s">
        <v>2617</v>
      </c>
      <c r="T247" s="231" t="s">
        <v>2617</v>
      </c>
      <c r="U247" s="231" t="s">
        <v>2617</v>
      </c>
      <c r="V247" s="231" t="s">
        <v>2617</v>
      </c>
      <c r="W247" s="231" t="s">
        <v>2617</v>
      </c>
      <c r="X247" s="231" t="s">
        <v>2617</v>
      </c>
      <c r="Y247" s="231" t="s">
        <v>2617</v>
      </c>
      <c r="Z247" s="231" t="s">
        <v>2617</v>
      </c>
      <c r="AA247" s="231" t="s">
        <v>2617</v>
      </c>
      <c r="AB247" s="231" t="s">
        <v>2617</v>
      </c>
      <c r="AC247" s="231" t="s">
        <v>2617</v>
      </c>
      <c r="AD247" s="231" t="s">
        <v>2617</v>
      </c>
      <c r="AE247" s="231" t="s">
        <v>2617</v>
      </c>
      <c r="AF247" s="231" t="s">
        <v>2617</v>
      </c>
      <c r="AG247" s="231" t="s">
        <v>2617</v>
      </c>
      <c r="AH247" s="231" t="s">
        <v>2617</v>
      </c>
      <c r="AI247" s="231" t="s">
        <v>2617</v>
      </c>
      <c r="AJ247" s="231" t="s">
        <v>2617</v>
      </c>
      <c r="AK247" s="231" t="s">
        <v>2617</v>
      </c>
      <c r="AL247" s="231" t="s">
        <v>2617</v>
      </c>
      <c r="AM247" s="231" t="s">
        <v>2617</v>
      </c>
      <c r="AN247" s="231" t="s">
        <v>2617</v>
      </c>
      <c r="AO247" s="231" t="s">
        <v>2617</v>
      </c>
      <c r="AP247" s="231" t="s">
        <v>2617</v>
      </c>
      <c r="AQ247" s="231">
        <v>40</v>
      </c>
      <c r="AR247" s="231" t="s">
        <v>2611</v>
      </c>
    </row>
    <row r="248" spans="1:44" x14ac:dyDescent="0.3">
      <c r="A248" s="231">
        <v>207077</v>
      </c>
      <c r="B248" s="231" t="s">
        <v>61</v>
      </c>
      <c r="C248" s="231" t="s">
        <v>2617</v>
      </c>
      <c r="D248" s="231" t="s">
        <v>2617</v>
      </c>
      <c r="E248" s="231" t="s">
        <v>2617</v>
      </c>
      <c r="F248" s="231" t="s">
        <v>2617</v>
      </c>
      <c r="G248" s="231" t="s">
        <v>2617</v>
      </c>
      <c r="H248" s="231" t="s">
        <v>2617</v>
      </c>
      <c r="I248" s="231" t="s">
        <v>2617</v>
      </c>
      <c r="J248" s="231" t="s">
        <v>2617</v>
      </c>
      <c r="K248" s="231" t="s">
        <v>2617</v>
      </c>
      <c r="L248" s="231" t="s">
        <v>2617</v>
      </c>
      <c r="M248" s="231" t="s">
        <v>2617</v>
      </c>
      <c r="N248" s="231" t="s">
        <v>2617</v>
      </c>
      <c r="O248" s="231" t="s">
        <v>2617</v>
      </c>
      <c r="P248" s="231" t="s">
        <v>2617</v>
      </c>
      <c r="Q248" s="231" t="s">
        <v>2617</v>
      </c>
      <c r="R248" s="231" t="s">
        <v>2617</v>
      </c>
      <c r="S248" s="231" t="s">
        <v>2617</v>
      </c>
      <c r="T248" s="231" t="s">
        <v>2617</v>
      </c>
      <c r="U248" s="231" t="s">
        <v>2617</v>
      </c>
      <c r="V248" s="231" t="s">
        <v>2617</v>
      </c>
      <c r="W248" s="231" t="s">
        <v>2617</v>
      </c>
      <c r="X248" s="231" t="s">
        <v>2617</v>
      </c>
      <c r="Y248" s="231" t="s">
        <v>2617</v>
      </c>
      <c r="Z248" s="231" t="s">
        <v>2617</v>
      </c>
      <c r="AA248" s="231" t="s">
        <v>2617</v>
      </c>
      <c r="AB248" s="231" t="s">
        <v>2617</v>
      </c>
      <c r="AC248" s="231" t="s">
        <v>2617</v>
      </c>
      <c r="AD248" s="231" t="s">
        <v>2617</v>
      </c>
      <c r="AE248" s="231" t="s">
        <v>2617</v>
      </c>
      <c r="AF248" s="231" t="s">
        <v>2617</v>
      </c>
      <c r="AG248" s="231" t="s">
        <v>2617</v>
      </c>
      <c r="AH248" s="231" t="s">
        <v>2617</v>
      </c>
      <c r="AI248" s="231" t="s">
        <v>2617</v>
      </c>
      <c r="AJ248" s="231" t="s">
        <v>2617</v>
      </c>
      <c r="AK248" s="231" t="s">
        <v>2617</v>
      </c>
      <c r="AL248" s="231" t="s">
        <v>2617</v>
      </c>
      <c r="AM248" s="231" t="s">
        <v>2617</v>
      </c>
      <c r="AN248" s="231" t="s">
        <v>2617</v>
      </c>
      <c r="AO248" s="231" t="s">
        <v>2617</v>
      </c>
      <c r="AP248" s="231" t="s">
        <v>2617</v>
      </c>
      <c r="AQ248" s="231">
        <v>40</v>
      </c>
      <c r="AR248" s="231" t="s">
        <v>2611</v>
      </c>
    </row>
    <row r="249" spans="1:44" x14ac:dyDescent="0.3">
      <c r="A249" s="231">
        <v>207082</v>
      </c>
      <c r="B249" s="231" t="s">
        <v>61</v>
      </c>
      <c r="C249" s="231" t="s">
        <v>2617</v>
      </c>
      <c r="D249" s="231" t="s">
        <v>2617</v>
      </c>
      <c r="E249" s="231" t="s">
        <v>2617</v>
      </c>
      <c r="F249" s="231" t="s">
        <v>2617</v>
      </c>
      <c r="G249" s="231" t="s">
        <v>2617</v>
      </c>
      <c r="H249" s="231" t="s">
        <v>2617</v>
      </c>
      <c r="I249" s="231" t="s">
        <v>2617</v>
      </c>
      <c r="J249" s="231" t="s">
        <v>2617</v>
      </c>
      <c r="K249" s="231" t="s">
        <v>2617</v>
      </c>
      <c r="L249" s="231" t="s">
        <v>2617</v>
      </c>
      <c r="M249" s="231" t="s">
        <v>2617</v>
      </c>
      <c r="N249" s="231" t="s">
        <v>2617</v>
      </c>
      <c r="O249" s="231" t="s">
        <v>2617</v>
      </c>
      <c r="P249" s="231" t="s">
        <v>2617</v>
      </c>
      <c r="Q249" s="231" t="s">
        <v>2617</v>
      </c>
      <c r="R249" s="231" t="s">
        <v>2617</v>
      </c>
      <c r="S249" s="231" t="s">
        <v>2617</v>
      </c>
      <c r="T249" s="231" t="s">
        <v>2617</v>
      </c>
      <c r="U249" s="231" t="s">
        <v>2617</v>
      </c>
      <c r="V249" s="231" t="s">
        <v>2617</v>
      </c>
      <c r="W249" s="231" t="s">
        <v>2617</v>
      </c>
      <c r="X249" s="231" t="s">
        <v>2617</v>
      </c>
      <c r="Y249" s="231" t="s">
        <v>2617</v>
      </c>
      <c r="Z249" s="231" t="s">
        <v>2617</v>
      </c>
      <c r="AA249" s="231" t="s">
        <v>2617</v>
      </c>
      <c r="AB249" s="231" t="s">
        <v>2617</v>
      </c>
      <c r="AC249" s="231" t="s">
        <v>2617</v>
      </c>
      <c r="AD249" s="231" t="s">
        <v>2617</v>
      </c>
      <c r="AE249" s="231" t="s">
        <v>2617</v>
      </c>
      <c r="AF249" s="231" t="s">
        <v>2617</v>
      </c>
      <c r="AG249" s="231" t="s">
        <v>2617</v>
      </c>
      <c r="AH249" s="231" t="s">
        <v>2617</v>
      </c>
      <c r="AI249" s="231" t="s">
        <v>2617</v>
      </c>
      <c r="AJ249" s="231" t="s">
        <v>2617</v>
      </c>
      <c r="AK249" s="231" t="s">
        <v>2617</v>
      </c>
      <c r="AL249" s="231" t="s">
        <v>2617</v>
      </c>
      <c r="AM249" s="231" t="s">
        <v>2617</v>
      </c>
      <c r="AN249" s="231" t="s">
        <v>2617</v>
      </c>
      <c r="AO249" s="231" t="s">
        <v>2617</v>
      </c>
      <c r="AP249" s="231" t="s">
        <v>2617</v>
      </c>
      <c r="AQ249" s="231">
        <v>40</v>
      </c>
      <c r="AR249" s="231" t="s">
        <v>2611</v>
      </c>
    </row>
    <row r="250" spans="1:44" x14ac:dyDescent="0.3">
      <c r="A250" s="231">
        <v>207217</v>
      </c>
      <c r="B250" s="231" t="s">
        <v>61</v>
      </c>
      <c r="C250" s="231" t="s">
        <v>2617</v>
      </c>
      <c r="D250" s="231" t="s">
        <v>2617</v>
      </c>
      <c r="E250" s="231" t="s">
        <v>2617</v>
      </c>
      <c r="F250" s="231" t="s">
        <v>2617</v>
      </c>
      <c r="G250" s="231" t="s">
        <v>2617</v>
      </c>
      <c r="H250" s="231" t="s">
        <v>2617</v>
      </c>
      <c r="I250" s="231" t="s">
        <v>2617</v>
      </c>
      <c r="J250" s="231" t="s">
        <v>2617</v>
      </c>
      <c r="K250" s="231" t="s">
        <v>2617</v>
      </c>
      <c r="L250" s="231" t="s">
        <v>2617</v>
      </c>
      <c r="M250" s="231" t="s">
        <v>2617</v>
      </c>
      <c r="N250" s="231" t="s">
        <v>2617</v>
      </c>
      <c r="O250" s="231" t="s">
        <v>2617</v>
      </c>
      <c r="P250" s="231" t="s">
        <v>2617</v>
      </c>
      <c r="Q250" s="231" t="s">
        <v>2617</v>
      </c>
      <c r="R250" s="231" t="s">
        <v>2617</v>
      </c>
      <c r="S250" s="231" t="s">
        <v>2617</v>
      </c>
      <c r="T250" s="231" t="s">
        <v>2617</v>
      </c>
      <c r="U250" s="231" t="s">
        <v>2617</v>
      </c>
      <c r="V250" s="231" t="s">
        <v>2617</v>
      </c>
      <c r="W250" s="231" t="s">
        <v>2617</v>
      </c>
      <c r="X250" s="231" t="s">
        <v>2617</v>
      </c>
      <c r="Y250" s="231" t="s">
        <v>2617</v>
      </c>
      <c r="Z250" s="231" t="s">
        <v>2617</v>
      </c>
      <c r="AA250" s="231" t="s">
        <v>2617</v>
      </c>
      <c r="AB250" s="231" t="s">
        <v>2617</v>
      </c>
      <c r="AC250" s="231" t="s">
        <v>2617</v>
      </c>
      <c r="AD250" s="231" t="s">
        <v>2617</v>
      </c>
      <c r="AE250" s="231" t="s">
        <v>2617</v>
      </c>
      <c r="AF250" s="231" t="s">
        <v>2617</v>
      </c>
      <c r="AG250" s="231" t="s">
        <v>2617</v>
      </c>
      <c r="AH250" s="231" t="s">
        <v>2617</v>
      </c>
      <c r="AI250" s="231" t="s">
        <v>2617</v>
      </c>
      <c r="AJ250" s="231" t="s">
        <v>2617</v>
      </c>
      <c r="AK250" s="231" t="s">
        <v>2617</v>
      </c>
      <c r="AL250" s="231" t="s">
        <v>2617</v>
      </c>
      <c r="AM250" s="231" t="s">
        <v>2617</v>
      </c>
      <c r="AN250" s="231" t="s">
        <v>2617</v>
      </c>
      <c r="AO250" s="231" t="s">
        <v>2617</v>
      </c>
      <c r="AP250" s="231" t="s">
        <v>2617</v>
      </c>
      <c r="AQ250" s="231">
        <v>40</v>
      </c>
      <c r="AR250" s="231" t="s">
        <v>2611</v>
      </c>
    </row>
    <row r="251" spans="1:44" x14ac:dyDescent="0.3">
      <c r="A251" s="231">
        <v>207284</v>
      </c>
      <c r="B251" s="231" t="s">
        <v>61</v>
      </c>
      <c r="C251" s="231" t="s">
        <v>2617</v>
      </c>
      <c r="D251" s="231" t="s">
        <v>2617</v>
      </c>
      <c r="E251" s="231" t="s">
        <v>2617</v>
      </c>
      <c r="F251" s="231" t="s">
        <v>2617</v>
      </c>
      <c r="G251" s="231" t="s">
        <v>2617</v>
      </c>
      <c r="H251" s="231" t="s">
        <v>2617</v>
      </c>
      <c r="I251" s="231" t="s">
        <v>2617</v>
      </c>
      <c r="J251" s="231" t="s">
        <v>2617</v>
      </c>
      <c r="K251" s="231" t="s">
        <v>2617</v>
      </c>
      <c r="L251" s="231" t="s">
        <v>2617</v>
      </c>
      <c r="M251" s="231" t="s">
        <v>2617</v>
      </c>
      <c r="N251" s="231" t="s">
        <v>2617</v>
      </c>
      <c r="O251" s="231" t="s">
        <v>2617</v>
      </c>
      <c r="P251" s="231" t="s">
        <v>2617</v>
      </c>
      <c r="Q251" s="231" t="s">
        <v>2617</v>
      </c>
      <c r="R251" s="231" t="s">
        <v>2617</v>
      </c>
      <c r="S251" s="231" t="s">
        <v>2617</v>
      </c>
      <c r="T251" s="231" t="s">
        <v>2617</v>
      </c>
      <c r="U251" s="231" t="s">
        <v>2617</v>
      </c>
      <c r="V251" s="231" t="s">
        <v>2617</v>
      </c>
      <c r="W251" s="231" t="s">
        <v>2617</v>
      </c>
      <c r="X251" s="231" t="s">
        <v>2617</v>
      </c>
      <c r="Y251" s="231" t="s">
        <v>2617</v>
      </c>
      <c r="Z251" s="231" t="s">
        <v>2617</v>
      </c>
      <c r="AA251" s="231" t="s">
        <v>2617</v>
      </c>
      <c r="AB251" s="231" t="s">
        <v>2617</v>
      </c>
      <c r="AC251" s="231" t="s">
        <v>2617</v>
      </c>
      <c r="AD251" s="231" t="s">
        <v>2617</v>
      </c>
      <c r="AE251" s="231" t="s">
        <v>2617</v>
      </c>
      <c r="AF251" s="231" t="s">
        <v>2617</v>
      </c>
      <c r="AG251" s="231" t="s">
        <v>2617</v>
      </c>
      <c r="AH251" s="231" t="s">
        <v>2617</v>
      </c>
      <c r="AI251" s="231" t="s">
        <v>2617</v>
      </c>
      <c r="AJ251" s="231" t="s">
        <v>2617</v>
      </c>
      <c r="AK251" s="231" t="s">
        <v>2617</v>
      </c>
      <c r="AL251" s="231" t="s">
        <v>2617</v>
      </c>
      <c r="AM251" s="231" t="s">
        <v>2617</v>
      </c>
      <c r="AN251" s="231" t="s">
        <v>2617</v>
      </c>
      <c r="AO251" s="231" t="s">
        <v>2617</v>
      </c>
      <c r="AP251" s="231" t="s">
        <v>2617</v>
      </c>
      <c r="AQ251" s="231">
        <v>40</v>
      </c>
      <c r="AR251" s="231" t="s">
        <v>2611</v>
      </c>
    </row>
    <row r="252" spans="1:44" x14ac:dyDescent="0.3">
      <c r="A252" s="231">
        <v>207400</v>
      </c>
      <c r="B252" s="231" t="s">
        <v>61</v>
      </c>
      <c r="C252" s="231" t="s">
        <v>2617</v>
      </c>
      <c r="D252" s="231" t="s">
        <v>2617</v>
      </c>
      <c r="E252" s="231" t="s">
        <v>2617</v>
      </c>
      <c r="F252" s="231" t="s">
        <v>2617</v>
      </c>
      <c r="G252" s="231" t="s">
        <v>2617</v>
      </c>
      <c r="H252" s="231" t="s">
        <v>2617</v>
      </c>
      <c r="I252" s="231" t="s">
        <v>2617</v>
      </c>
      <c r="J252" s="231" t="s">
        <v>2617</v>
      </c>
      <c r="K252" s="231" t="s">
        <v>2617</v>
      </c>
      <c r="L252" s="231" t="s">
        <v>2617</v>
      </c>
      <c r="M252" s="231" t="s">
        <v>2617</v>
      </c>
      <c r="N252" s="231" t="s">
        <v>2617</v>
      </c>
      <c r="O252" s="231" t="s">
        <v>2617</v>
      </c>
      <c r="P252" s="231" t="s">
        <v>2617</v>
      </c>
      <c r="Q252" s="231" t="s">
        <v>2617</v>
      </c>
      <c r="R252" s="231" t="s">
        <v>2617</v>
      </c>
      <c r="S252" s="231" t="s">
        <v>2617</v>
      </c>
      <c r="T252" s="231" t="s">
        <v>2617</v>
      </c>
      <c r="U252" s="231" t="s">
        <v>2617</v>
      </c>
      <c r="V252" s="231" t="s">
        <v>2617</v>
      </c>
      <c r="W252" s="231" t="s">
        <v>2617</v>
      </c>
      <c r="X252" s="231" t="s">
        <v>2617</v>
      </c>
      <c r="Y252" s="231" t="s">
        <v>2617</v>
      </c>
      <c r="Z252" s="231" t="s">
        <v>2617</v>
      </c>
      <c r="AA252" s="231" t="s">
        <v>2617</v>
      </c>
      <c r="AB252" s="231" t="s">
        <v>2617</v>
      </c>
      <c r="AC252" s="231" t="s">
        <v>2617</v>
      </c>
      <c r="AD252" s="231" t="s">
        <v>2617</v>
      </c>
      <c r="AE252" s="231" t="s">
        <v>2617</v>
      </c>
      <c r="AF252" s="231" t="s">
        <v>2617</v>
      </c>
      <c r="AG252" s="231" t="s">
        <v>2617</v>
      </c>
      <c r="AH252" s="231" t="s">
        <v>2617</v>
      </c>
      <c r="AI252" s="231" t="s">
        <v>2617</v>
      </c>
      <c r="AJ252" s="231" t="s">
        <v>2617</v>
      </c>
      <c r="AK252" s="231" t="s">
        <v>2617</v>
      </c>
      <c r="AL252" s="231" t="s">
        <v>2617</v>
      </c>
      <c r="AM252" s="231" t="s">
        <v>2617</v>
      </c>
      <c r="AN252" s="231" t="s">
        <v>2617</v>
      </c>
      <c r="AO252" s="231" t="s">
        <v>2617</v>
      </c>
      <c r="AP252" s="231" t="s">
        <v>2617</v>
      </c>
      <c r="AQ252" s="231">
        <v>40</v>
      </c>
      <c r="AR252" s="231" t="s">
        <v>2611</v>
      </c>
    </row>
    <row r="253" spans="1:44" x14ac:dyDescent="0.3">
      <c r="A253" s="231">
        <v>207439</v>
      </c>
      <c r="B253" s="231" t="s">
        <v>61</v>
      </c>
      <c r="C253" s="231" t="s">
        <v>2617</v>
      </c>
      <c r="D253" s="231" t="s">
        <v>2617</v>
      </c>
      <c r="E253" s="231" t="s">
        <v>2617</v>
      </c>
      <c r="F253" s="231" t="s">
        <v>2617</v>
      </c>
      <c r="G253" s="231" t="s">
        <v>2617</v>
      </c>
      <c r="H253" s="231" t="s">
        <v>2617</v>
      </c>
      <c r="I253" s="231" t="s">
        <v>2617</v>
      </c>
      <c r="J253" s="231" t="s">
        <v>2617</v>
      </c>
      <c r="K253" s="231" t="s">
        <v>2617</v>
      </c>
      <c r="L253" s="231" t="s">
        <v>2617</v>
      </c>
      <c r="M253" s="231" t="s">
        <v>2617</v>
      </c>
      <c r="N253" s="231" t="s">
        <v>2617</v>
      </c>
      <c r="O253" s="231" t="s">
        <v>2617</v>
      </c>
      <c r="P253" s="231" t="s">
        <v>2617</v>
      </c>
      <c r="Q253" s="231" t="s">
        <v>2617</v>
      </c>
      <c r="R253" s="231" t="s">
        <v>2617</v>
      </c>
      <c r="S253" s="231" t="s">
        <v>2617</v>
      </c>
      <c r="T253" s="231" t="s">
        <v>2617</v>
      </c>
      <c r="U253" s="231" t="s">
        <v>2617</v>
      </c>
      <c r="V253" s="231" t="s">
        <v>2617</v>
      </c>
      <c r="W253" s="231" t="s">
        <v>2617</v>
      </c>
      <c r="X253" s="231" t="s">
        <v>2617</v>
      </c>
      <c r="Y253" s="231" t="s">
        <v>2617</v>
      </c>
      <c r="Z253" s="231" t="s">
        <v>2617</v>
      </c>
      <c r="AA253" s="231" t="s">
        <v>2617</v>
      </c>
      <c r="AB253" s="231" t="s">
        <v>2617</v>
      </c>
      <c r="AC253" s="231" t="s">
        <v>2617</v>
      </c>
      <c r="AD253" s="231" t="s">
        <v>2617</v>
      </c>
      <c r="AE253" s="231" t="s">
        <v>2617</v>
      </c>
      <c r="AF253" s="231" t="s">
        <v>2617</v>
      </c>
      <c r="AG253" s="231" t="s">
        <v>2617</v>
      </c>
      <c r="AH253" s="231" t="s">
        <v>2617</v>
      </c>
      <c r="AI253" s="231" t="s">
        <v>2617</v>
      </c>
      <c r="AJ253" s="231" t="s">
        <v>2617</v>
      </c>
      <c r="AK253" s="231" t="s">
        <v>2617</v>
      </c>
      <c r="AL253" s="231" t="s">
        <v>2617</v>
      </c>
      <c r="AM253" s="231" t="s">
        <v>2617</v>
      </c>
      <c r="AN253" s="231" t="s">
        <v>2617</v>
      </c>
      <c r="AO253" s="231" t="s">
        <v>2617</v>
      </c>
      <c r="AP253" s="231" t="s">
        <v>2617</v>
      </c>
      <c r="AQ253" s="231">
        <v>40</v>
      </c>
      <c r="AR253" s="231" t="s">
        <v>2611</v>
      </c>
    </row>
    <row r="254" spans="1:44" x14ac:dyDescent="0.3">
      <c r="A254" s="231">
        <v>207459</v>
      </c>
      <c r="B254" s="231" t="s">
        <v>61</v>
      </c>
      <c r="AG254" s="231" t="s">
        <v>2618</v>
      </c>
      <c r="AH254" s="231" t="s">
        <v>2618</v>
      </c>
      <c r="AL254" s="231" t="s">
        <v>2618</v>
      </c>
      <c r="AQ254" s="231">
        <v>3</v>
      </c>
      <c r="AR254" s="231" t="s">
        <v>2611</v>
      </c>
    </row>
    <row r="255" spans="1:44" x14ac:dyDescent="0.3">
      <c r="A255" s="231">
        <v>207590</v>
      </c>
      <c r="B255" s="231" t="s">
        <v>61</v>
      </c>
      <c r="C255" s="231" t="s">
        <v>2617</v>
      </c>
      <c r="D255" s="231" t="s">
        <v>2617</v>
      </c>
      <c r="E255" s="231" t="s">
        <v>2617</v>
      </c>
      <c r="F255" s="231" t="s">
        <v>2617</v>
      </c>
      <c r="G255" s="231" t="s">
        <v>2617</v>
      </c>
      <c r="H255" s="231" t="s">
        <v>2617</v>
      </c>
      <c r="I255" s="231" t="s">
        <v>2617</v>
      </c>
      <c r="J255" s="231" t="s">
        <v>2617</v>
      </c>
      <c r="K255" s="231" t="s">
        <v>2617</v>
      </c>
      <c r="L255" s="231" t="s">
        <v>2617</v>
      </c>
      <c r="M255" s="231" t="s">
        <v>2617</v>
      </c>
      <c r="N255" s="231" t="s">
        <v>2617</v>
      </c>
      <c r="O255" s="231" t="s">
        <v>2617</v>
      </c>
      <c r="P255" s="231" t="s">
        <v>2617</v>
      </c>
      <c r="Q255" s="231" t="s">
        <v>2617</v>
      </c>
      <c r="R255" s="231" t="s">
        <v>2617</v>
      </c>
      <c r="S255" s="231" t="s">
        <v>2617</v>
      </c>
      <c r="T255" s="231" t="s">
        <v>2617</v>
      </c>
      <c r="U255" s="231" t="s">
        <v>2617</v>
      </c>
      <c r="V255" s="231" t="s">
        <v>2617</v>
      </c>
      <c r="W255" s="231" t="s">
        <v>2617</v>
      </c>
      <c r="X255" s="231" t="s">
        <v>2617</v>
      </c>
      <c r="Y255" s="231" t="s">
        <v>2617</v>
      </c>
      <c r="Z255" s="231" t="s">
        <v>2617</v>
      </c>
      <c r="AA255" s="231" t="s">
        <v>2617</v>
      </c>
      <c r="AB255" s="231" t="s">
        <v>2617</v>
      </c>
      <c r="AC255" s="231" t="s">
        <v>2617</v>
      </c>
      <c r="AD255" s="231" t="s">
        <v>2617</v>
      </c>
      <c r="AE255" s="231" t="s">
        <v>2617</v>
      </c>
      <c r="AF255" s="231" t="s">
        <v>2617</v>
      </c>
      <c r="AG255" s="231" t="s">
        <v>2617</v>
      </c>
      <c r="AH255" s="231" t="s">
        <v>2617</v>
      </c>
      <c r="AI255" s="231" t="s">
        <v>2617</v>
      </c>
      <c r="AJ255" s="231" t="s">
        <v>2617</v>
      </c>
      <c r="AK255" s="231" t="s">
        <v>2617</v>
      </c>
      <c r="AL255" s="231" t="s">
        <v>2617</v>
      </c>
      <c r="AM255" s="231" t="s">
        <v>2617</v>
      </c>
      <c r="AN255" s="231" t="s">
        <v>2617</v>
      </c>
      <c r="AO255" s="231" t="s">
        <v>2617</v>
      </c>
      <c r="AP255" s="231" t="s">
        <v>2617</v>
      </c>
      <c r="AQ255" s="231">
        <v>40</v>
      </c>
      <c r="AR255" s="231" t="s">
        <v>2611</v>
      </c>
    </row>
    <row r="256" spans="1:44" x14ac:dyDescent="0.3">
      <c r="A256" s="231">
        <v>207642</v>
      </c>
      <c r="B256" s="231" t="s">
        <v>61</v>
      </c>
      <c r="C256" s="231" t="s">
        <v>2617</v>
      </c>
      <c r="D256" s="231" t="s">
        <v>2617</v>
      </c>
      <c r="E256" s="231" t="s">
        <v>2617</v>
      </c>
      <c r="F256" s="231" t="s">
        <v>2617</v>
      </c>
      <c r="G256" s="231" t="s">
        <v>2617</v>
      </c>
      <c r="H256" s="231" t="s">
        <v>2617</v>
      </c>
      <c r="I256" s="231" t="s">
        <v>2617</v>
      </c>
      <c r="J256" s="231" t="s">
        <v>2617</v>
      </c>
      <c r="K256" s="231" t="s">
        <v>2617</v>
      </c>
      <c r="L256" s="231" t="s">
        <v>2617</v>
      </c>
      <c r="M256" s="231" t="s">
        <v>2617</v>
      </c>
      <c r="N256" s="231" t="s">
        <v>2617</v>
      </c>
      <c r="O256" s="231" t="s">
        <v>2617</v>
      </c>
      <c r="P256" s="231" t="s">
        <v>2617</v>
      </c>
      <c r="Q256" s="231" t="s">
        <v>2617</v>
      </c>
      <c r="R256" s="231" t="s">
        <v>2617</v>
      </c>
      <c r="S256" s="231" t="s">
        <v>2617</v>
      </c>
      <c r="T256" s="231" t="s">
        <v>2617</v>
      </c>
      <c r="U256" s="231" t="s">
        <v>2617</v>
      </c>
      <c r="V256" s="231" t="s">
        <v>2617</v>
      </c>
      <c r="W256" s="231" t="s">
        <v>2617</v>
      </c>
      <c r="X256" s="231" t="s">
        <v>2617</v>
      </c>
      <c r="Y256" s="231" t="s">
        <v>2617</v>
      </c>
      <c r="Z256" s="231" t="s">
        <v>2617</v>
      </c>
      <c r="AA256" s="231" t="s">
        <v>2617</v>
      </c>
      <c r="AB256" s="231" t="s">
        <v>2617</v>
      </c>
      <c r="AC256" s="231" t="s">
        <v>2617</v>
      </c>
      <c r="AD256" s="231" t="s">
        <v>2617</v>
      </c>
      <c r="AE256" s="231" t="s">
        <v>2617</v>
      </c>
      <c r="AF256" s="231" t="s">
        <v>2617</v>
      </c>
      <c r="AG256" s="231" t="s">
        <v>2617</v>
      </c>
      <c r="AH256" s="231" t="s">
        <v>2617</v>
      </c>
      <c r="AI256" s="231" t="s">
        <v>2617</v>
      </c>
      <c r="AJ256" s="231" t="s">
        <v>2617</v>
      </c>
      <c r="AK256" s="231" t="s">
        <v>2617</v>
      </c>
      <c r="AL256" s="231" t="s">
        <v>2617</v>
      </c>
      <c r="AM256" s="231" t="s">
        <v>2617</v>
      </c>
      <c r="AN256" s="231" t="s">
        <v>2617</v>
      </c>
      <c r="AO256" s="231" t="s">
        <v>2617</v>
      </c>
      <c r="AP256" s="231" t="s">
        <v>2617</v>
      </c>
      <c r="AQ256" s="231">
        <v>40</v>
      </c>
      <c r="AR256" s="231" t="s">
        <v>2611</v>
      </c>
    </row>
    <row r="257" spans="1:44" x14ac:dyDescent="0.3">
      <c r="A257" s="231">
        <v>207652</v>
      </c>
      <c r="B257" s="231" t="s">
        <v>61</v>
      </c>
      <c r="C257" s="231" t="s">
        <v>2617</v>
      </c>
      <c r="D257" s="231" t="s">
        <v>2617</v>
      </c>
      <c r="E257" s="231" t="s">
        <v>2617</v>
      </c>
      <c r="F257" s="231" t="s">
        <v>2617</v>
      </c>
      <c r="G257" s="231" t="s">
        <v>2617</v>
      </c>
      <c r="H257" s="231" t="s">
        <v>2617</v>
      </c>
      <c r="I257" s="231" t="s">
        <v>2617</v>
      </c>
      <c r="J257" s="231" t="s">
        <v>2617</v>
      </c>
      <c r="K257" s="231" t="s">
        <v>2617</v>
      </c>
      <c r="L257" s="231" t="s">
        <v>2617</v>
      </c>
      <c r="M257" s="231" t="s">
        <v>2617</v>
      </c>
      <c r="N257" s="231" t="s">
        <v>2617</v>
      </c>
      <c r="O257" s="231" t="s">
        <v>2617</v>
      </c>
      <c r="P257" s="231" t="s">
        <v>2617</v>
      </c>
      <c r="Q257" s="231" t="s">
        <v>2617</v>
      </c>
      <c r="R257" s="231" t="s">
        <v>2617</v>
      </c>
      <c r="S257" s="231" t="s">
        <v>2617</v>
      </c>
      <c r="T257" s="231" t="s">
        <v>2617</v>
      </c>
      <c r="U257" s="231" t="s">
        <v>2617</v>
      </c>
      <c r="V257" s="231" t="s">
        <v>2617</v>
      </c>
      <c r="W257" s="231" t="s">
        <v>2617</v>
      </c>
      <c r="X257" s="231" t="s">
        <v>2617</v>
      </c>
      <c r="Y257" s="231" t="s">
        <v>2617</v>
      </c>
      <c r="Z257" s="231" t="s">
        <v>2617</v>
      </c>
      <c r="AA257" s="231" t="s">
        <v>2617</v>
      </c>
      <c r="AB257" s="231" t="s">
        <v>2617</v>
      </c>
      <c r="AC257" s="231" t="s">
        <v>2617</v>
      </c>
      <c r="AD257" s="231" t="s">
        <v>2617</v>
      </c>
      <c r="AE257" s="231" t="s">
        <v>2617</v>
      </c>
      <c r="AF257" s="231" t="s">
        <v>2617</v>
      </c>
      <c r="AG257" s="231" t="s">
        <v>2617</v>
      </c>
      <c r="AH257" s="231" t="s">
        <v>2617</v>
      </c>
      <c r="AI257" s="231" t="s">
        <v>2617</v>
      </c>
      <c r="AJ257" s="231" t="s">
        <v>2617</v>
      </c>
      <c r="AK257" s="231" t="s">
        <v>2617</v>
      </c>
      <c r="AL257" s="231" t="s">
        <v>2617</v>
      </c>
      <c r="AM257" s="231" t="s">
        <v>2617</v>
      </c>
      <c r="AN257" s="231" t="s">
        <v>2617</v>
      </c>
      <c r="AO257" s="231" t="s">
        <v>2617</v>
      </c>
      <c r="AP257" s="231" t="s">
        <v>2617</v>
      </c>
      <c r="AQ257" s="231">
        <v>40</v>
      </c>
      <c r="AR257" s="231" t="s">
        <v>2611</v>
      </c>
    </row>
    <row r="258" spans="1:44" x14ac:dyDescent="0.3">
      <c r="A258" s="231">
        <v>207804</v>
      </c>
      <c r="B258" s="231" t="s">
        <v>61</v>
      </c>
      <c r="C258" s="231" t="s">
        <v>2617</v>
      </c>
      <c r="D258" s="231" t="s">
        <v>2617</v>
      </c>
      <c r="E258" s="231" t="s">
        <v>2617</v>
      </c>
      <c r="F258" s="231" t="s">
        <v>2617</v>
      </c>
      <c r="G258" s="231" t="s">
        <v>2617</v>
      </c>
      <c r="H258" s="231" t="s">
        <v>2617</v>
      </c>
      <c r="I258" s="231" t="s">
        <v>2617</v>
      </c>
      <c r="J258" s="231" t="s">
        <v>2617</v>
      </c>
      <c r="K258" s="231" t="s">
        <v>2617</v>
      </c>
      <c r="L258" s="231" t="s">
        <v>2617</v>
      </c>
      <c r="M258" s="231" t="s">
        <v>2617</v>
      </c>
      <c r="N258" s="231" t="s">
        <v>2617</v>
      </c>
      <c r="O258" s="231" t="s">
        <v>2617</v>
      </c>
      <c r="P258" s="231" t="s">
        <v>2617</v>
      </c>
      <c r="Q258" s="231" t="s">
        <v>2617</v>
      </c>
      <c r="R258" s="231" t="s">
        <v>2617</v>
      </c>
      <c r="S258" s="231" t="s">
        <v>2617</v>
      </c>
      <c r="T258" s="231" t="s">
        <v>2617</v>
      </c>
      <c r="U258" s="231" t="s">
        <v>2617</v>
      </c>
      <c r="V258" s="231" t="s">
        <v>2617</v>
      </c>
      <c r="W258" s="231" t="s">
        <v>2617</v>
      </c>
      <c r="X258" s="231" t="s">
        <v>2617</v>
      </c>
      <c r="Y258" s="231" t="s">
        <v>2617</v>
      </c>
      <c r="Z258" s="231" t="s">
        <v>2617</v>
      </c>
      <c r="AA258" s="231" t="s">
        <v>2617</v>
      </c>
      <c r="AB258" s="231" t="s">
        <v>2617</v>
      </c>
      <c r="AC258" s="231" t="s">
        <v>2617</v>
      </c>
      <c r="AD258" s="231" t="s">
        <v>2617</v>
      </c>
      <c r="AE258" s="231" t="s">
        <v>2617</v>
      </c>
      <c r="AF258" s="231" t="s">
        <v>2617</v>
      </c>
      <c r="AG258" s="231" t="s">
        <v>2617</v>
      </c>
      <c r="AH258" s="231" t="s">
        <v>2617</v>
      </c>
      <c r="AI258" s="231" t="s">
        <v>2617</v>
      </c>
      <c r="AJ258" s="231" t="s">
        <v>2617</v>
      </c>
      <c r="AK258" s="231" t="s">
        <v>2617</v>
      </c>
      <c r="AL258" s="231" t="s">
        <v>2617</v>
      </c>
      <c r="AM258" s="231" t="s">
        <v>2617</v>
      </c>
      <c r="AN258" s="231" t="s">
        <v>2617</v>
      </c>
      <c r="AO258" s="231" t="s">
        <v>2617</v>
      </c>
      <c r="AP258" s="231" t="s">
        <v>2617</v>
      </c>
      <c r="AQ258" s="231">
        <v>40</v>
      </c>
      <c r="AR258" s="231" t="s">
        <v>2611</v>
      </c>
    </row>
    <row r="259" spans="1:44" x14ac:dyDescent="0.3">
      <c r="A259" s="231">
        <v>207814</v>
      </c>
      <c r="B259" s="231" t="s">
        <v>61</v>
      </c>
      <c r="C259" s="231" t="s">
        <v>2617</v>
      </c>
      <c r="D259" s="231" t="s">
        <v>2617</v>
      </c>
      <c r="E259" s="231" t="s">
        <v>2617</v>
      </c>
      <c r="F259" s="231" t="s">
        <v>2617</v>
      </c>
      <c r="G259" s="231" t="s">
        <v>2617</v>
      </c>
      <c r="H259" s="231" t="s">
        <v>2617</v>
      </c>
      <c r="I259" s="231" t="s">
        <v>2617</v>
      </c>
      <c r="J259" s="231" t="s">
        <v>2617</v>
      </c>
      <c r="K259" s="231" t="s">
        <v>2617</v>
      </c>
      <c r="L259" s="231" t="s">
        <v>2617</v>
      </c>
      <c r="M259" s="231" t="s">
        <v>2617</v>
      </c>
      <c r="N259" s="231" t="s">
        <v>2617</v>
      </c>
      <c r="O259" s="231" t="s">
        <v>2617</v>
      </c>
      <c r="P259" s="231" t="s">
        <v>2617</v>
      </c>
      <c r="Q259" s="231" t="s">
        <v>2617</v>
      </c>
      <c r="R259" s="231" t="s">
        <v>2617</v>
      </c>
      <c r="S259" s="231" t="s">
        <v>2617</v>
      </c>
      <c r="T259" s="231" t="s">
        <v>2617</v>
      </c>
      <c r="U259" s="231" t="s">
        <v>2617</v>
      </c>
      <c r="V259" s="231" t="s">
        <v>2617</v>
      </c>
      <c r="W259" s="231" t="s">
        <v>2617</v>
      </c>
      <c r="X259" s="231" t="s">
        <v>2617</v>
      </c>
      <c r="Y259" s="231" t="s">
        <v>2617</v>
      </c>
      <c r="Z259" s="231" t="s">
        <v>2617</v>
      </c>
      <c r="AA259" s="231" t="s">
        <v>2617</v>
      </c>
      <c r="AB259" s="231" t="s">
        <v>2617</v>
      </c>
      <c r="AC259" s="231" t="s">
        <v>2617</v>
      </c>
      <c r="AD259" s="231" t="s">
        <v>2617</v>
      </c>
      <c r="AE259" s="231" t="s">
        <v>2617</v>
      </c>
      <c r="AF259" s="231" t="s">
        <v>2617</v>
      </c>
      <c r="AG259" s="231" t="s">
        <v>2617</v>
      </c>
      <c r="AH259" s="231" t="s">
        <v>2617</v>
      </c>
      <c r="AI259" s="231" t="s">
        <v>2617</v>
      </c>
      <c r="AJ259" s="231" t="s">
        <v>2617</v>
      </c>
      <c r="AK259" s="231" t="s">
        <v>2617</v>
      </c>
      <c r="AL259" s="231" t="s">
        <v>2617</v>
      </c>
      <c r="AM259" s="231" t="s">
        <v>2617</v>
      </c>
      <c r="AN259" s="231" t="s">
        <v>2617</v>
      </c>
      <c r="AO259" s="231" t="s">
        <v>2617</v>
      </c>
      <c r="AP259" s="231" t="s">
        <v>2617</v>
      </c>
      <c r="AQ259" s="231">
        <v>40</v>
      </c>
      <c r="AR259" s="231" t="s">
        <v>2611</v>
      </c>
    </row>
    <row r="260" spans="1:44" x14ac:dyDescent="0.3">
      <c r="A260" s="231">
        <v>207855</v>
      </c>
      <c r="B260" s="231" t="s">
        <v>61</v>
      </c>
      <c r="C260" s="231" t="s">
        <v>2617</v>
      </c>
      <c r="D260" s="231" t="s">
        <v>2617</v>
      </c>
      <c r="E260" s="231" t="s">
        <v>2617</v>
      </c>
      <c r="F260" s="231" t="s">
        <v>2617</v>
      </c>
      <c r="G260" s="231" t="s">
        <v>2617</v>
      </c>
      <c r="H260" s="231" t="s">
        <v>2617</v>
      </c>
      <c r="I260" s="231" t="s">
        <v>2617</v>
      </c>
      <c r="J260" s="231" t="s">
        <v>2617</v>
      </c>
      <c r="K260" s="231" t="s">
        <v>2617</v>
      </c>
      <c r="L260" s="231" t="s">
        <v>2617</v>
      </c>
      <c r="M260" s="231" t="s">
        <v>2617</v>
      </c>
      <c r="N260" s="231" t="s">
        <v>2617</v>
      </c>
      <c r="O260" s="231" t="s">
        <v>2617</v>
      </c>
      <c r="P260" s="231" t="s">
        <v>2617</v>
      </c>
      <c r="Q260" s="231" t="s">
        <v>2617</v>
      </c>
      <c r="R260" s="231" t="s">
        <v>2617</v>
      </c>
      <c r="S260" s="231" t="s">
        <v>2617</v>
      </c>
      <c r="T260" s="231" t="s">
        <v>2617</v>
      </c>
      <c r="U260" s="231" t="s">
        <v>2617</v>
      </c>
      <c r="V260" s="231" t="s">
        <v>2617</v>
      </c>
      <c r="W260" s="231" t="s">
        <v>2617</v>
      </c>
      <c r="X260" s="231" t="s">
        <v>2617</v>
      </c>
      <c r="Y260" s="231" t="s">
        <v>2617</v>
      </c>
      <c r="Z260" s="231" t="s">
        <v>2617</v>
      </c>
      <c r="AA260" s="231" t="s">
        <v>2617</v>
      </c>
      <c r="AB260" s="231" t="s">
        <v>2617</v>
      </c>
      <c r="AC260" s="231" t="s">
        <v>2617</v>
      </c>
      <c r="AD260" s="231" t="s">
        <v>2617</v>
      </c>
      <c r="AE260" s="231" t="s">
        <v>2617</v>
      </c>
      <c r="AF260" s="231" t="s">
        <v>2617</v>
      </c>
      <c r="AG260" s="231" t="s">
        <v>2617</v>
      </c>
      <c r="AH260" s="231" t="s">
        <v>2617</v>
      </c>
      <c r="AI260" s="231" t="s">
        <v>2617</v>
      </c>
      <c r="AJ260" s="231" t="s">
        <v>2617</v>
      </c>
      <c r="AK260" s="231" t="s">
        <v>2617</v>
      </c>
      <c r="AL260" s="231" t="s">
        <v>2617</v>
      </c>
      <c r="AM260" s="231" t="s">
        <v>2617</v>
      </c>
      <c r="AN260" s="231" t="s">
        <v>2617</v>
      </c>
      <c r="AO260" s="231" t="s">
        <v>2617</v>
      </c>
      <c r="AP260" s="231" t="s">
        <v>2617</v>
      </c>
      <c r="AQ260" s="231">
        <v>40</v>
      </c>
      <c r="AR260" s="231" t="s">
        <v>2611</v>
      </c>
    </row>
    <row r="261" spans="1:44" x14ac:dyDescent="0.3">
      <c r="A261" s="231">
        <v>207861</v>
      </c>
      <c r="B261" s="231" t="s">
        <v>61</v>
      </c>
      <c r="C261" s="231" t="s">
        <v>2617</v>
      </c>
      <c r="D261" s="231" t="s">
        <v>2617</v>
      </c>
      <c r="E261" s="231" t="s">
        <v>2617</v>
      </c>
      <c r="F261" s="231" t="s">
        <v>2617</v>
      </c>
      <c r="G261" s="231" t="s">
        <v>2617</v>
      </c>
      <c r="H261" s="231" t="s">
        <v>2617</v>
      </c>
      <c r="I261" s="231" t="s">
        <v>2617</v>
      </c>
      <c r="J261" s="231" t="s">
        <v>2617</v>
      </c>
      <c r="K261" s="231" t="s">
        <v>2617</v>
      </c>
      <c r="L261" s="231" t="s">
        <v>2617</v>
      </c>
      <c r="M261" s="231" t="s">
        <v>2617</v>
      </c>
      <c r="N261" s="231" t="s">
        <v>2617</v>
      </c>
      <c r="O261" s="231" t="s">
        <v>2617</v>
      </c>
      <c r="P261" s="231" t="s">
        <v>2617</v>
      </c>
      <c r="Q261" s="231" t="s">
        <v>2617</v>
      </c>
      <c r="R261" s="231" t="s">
        <v>2617</v>
      </c>
      <c r="S261" s="231" t="s">
        <v>2617</v>
      </c>
      <c r="T261" s="231" t="s">
        <v>2617</v>
      </c>
      <c r="U261" s="231" t="s">
        <v>2617</v>
      </c>
      <c r="V261" s="231" t="s">
        <v>2617</v>
      </c>
      <c r="W261" s="231" t="s">
        <v>2617</v>
      </c>
      <c r="X261" s="231" t="s">
        <v>2617</v>
      </c>
      <c r="Y261" s="231" t="s">
        <v>2617</v>
      </c>
      <c r="Z261" s="231" t="s">
        <v>2617</v>
      </c>
      <c r="AA261" s="231" t="s">
        <v>2617</v>
      </c>
      <c r="AB261" s="231" t="s">
        <v>2617</v>
      </c>
      <c r="AC261" s="231" t="s">
        <v>2617</v>
      </c>
      <c r="AD261" s="231" t="s">
        <v>2617</v>
      </c>
      <c r="AE261" s="231" t="s">
        <v>2617</v>
      </c>
      <c r="AF261" s="231" t="s">
        <v>2617</v>
      </c>
      <c r="AG261" s="231" t="s">
        <v>2617</v>
      </c>
      <c r="AH261" s="231" t="s">
        <v>2617</v>
      </c>
      <c r="AI261" s="231" t="s">
        <v>2617</v>
      </c>
      <c r="AJ261" s="231" t="s">
        <v>2617</v>
      </c>
      <c r="AK261" s="231" t="s">
        <v>2617</v>
      </c>
      <c r="AL261" s="231" t="s">
        <v>2617</v>
      </c>
      <c r="AM261" s="231" t="s">
        <v>2617</v>
      </c>
      <c r="AN261" s="231" t="s">
        <v>2617</v>
      </c>
      <c r="AO261" s="231" t="s">
        <v>2617</v>
      </c>
      <c r="AP261" s="231" t="s">
        <v>2617</v>
      </c>
      <c r="AQ261" s="231">
        <v>40</v>
      </c>
      <c r="AR261" s="231" t="s">
        <v>2611</v>
      </c>
    </row>
    <row r="262" spans="1:44" x14ac:dyDescent="0.3">
      <c r="A262" s="231">
        <v>207935</v>
      </c>
      <c r="B262" s="231" t="s">
        <v>61</v>
      </c>
      <c r="C262" s="231" t="s">
        <v>2617</v>
      </c>
      <c r="D262" s="231" t="s">
        <v>2617</v>
      </c>
      <c r="E262" s="231" t="s">
        <v>2617</v>
      </c>
      <c r="F262" s="231" t="s">
        <v>2617</v>
      </c>
      <c r="G262" s="231" t="s">
        <v>2617</v>
      </c>
      <c r="H262" s="231" t="s">
        <v>2617</v>
      </c>
      <c r="I262" s="231" t="s">
        <v>2617</v>
      </c>
      <c r="J262" s="231" t="s">
        <v>2617</v>
      </c>
      <c r="K262" s="231" t="s">
        <v>2617</v>
      </c>
      <c r="L262" s="231" t="s">
        <v>2617</v>
      </c>
      <c r="M262" s="231" t="s">
        <v>2617</v>
      </c>
      <c r="N262" s="231" t="s">
        <v>2617</v>
      </c>
      <c r="O262" s="231" t="s">
        <v>2617</v>
      </c>
      <c r="P262" s="231" t="s">
        <v>2617</v>
      </c>
      <c r="Q262" s="231" t="s">
        <v>2617</v>
      </c>
      <c r="R262" s="231" t="s">
        <v>2617</v>
      </c>
      <c r="S262" s="231" t="s">
        <v>2617</v>
      </c>
      <c r="T262" s="231" t="s">
        <v>2617</v>
      </c>
      <c r="U262" s="231" t="s">
        <v>2617</v>
      </c>
      <c r="V262" s="231" t="s">
        <v>2617</v>
      </c>
      <c r="W262" s="231" t="s">
        <v>2617</v>
      </c>
      <c r="X262" s="231" t="s">
        <v>2617</v>
      </c>
      <c r="Y262" s="231" t="s">
        <v>2617</v>
      </c>
      <c r="Z262" s="231" t="s">
        <v>2617</v>
      </c>
      <c r="AA262" s="231" t="s">
        <v>2617</v>
      </c>
      <c r="AB262" s="231" t="s">
        <v>2617</v>
      </c>
      <c r="AC262" s="231" t="s">
        <v>2617</v>
      </c>
      <c r="AD262" s="231" t="s">
        <v>2617</v>
      </c>
      <c r="AE262" s="231" t="s">
        <v>2617</v>
      </c>
      <c r="AF262" s="231" t="s">
        <v>2617</v>
      </c>
      <c r="AG262" s="231" t="s">
        <v>2617</v>
      </c>
      <c r="AH262" s="231" t="s">
        <v>2617</v>
      </c>
      <c r="AI262" s="231" t="s">
        <v>2617</v>
      </c>
      <c r="AJ262" s="231" t="s">
        <v>2617</v>
      </c>
      <c r="AK262" s="231" t="s">
        <v>2617</v>
      </c>
      <c r="AL262" s="231" t="s">
        <v>2617</v>
      </c>
      <c r="AM262" s="231" t="s">
        <v>2617</v>
      </c>
      <c r="AN262" s="231" t="s">
        <v>2617</v>
      </c>
      <c r="AO262" s="231" t="s">
        <v>2617</v>
      </c>
      <c r="AP262" s="231" t="s">
        <v>2617</v>
      </c>
      <c r="AQ262" s="231">
        <v>40</v>
      </c>
      <c r="AR262" s="231" t="s">
        <v>2611</v>
      </c>
    </row>
    <row r="263" spans="1:44" x14ac:dyDescent="0.3">
      <c r="A263" s="231">
        <v>208021</v>
      </c>
      <c r="B263" s="231" t="s">
        <v>61</v>
      </c>
      <c r="C263" s="231" t="s">
        <v>2617</v>
      </c>
      <c r="D263" s="231" t="s">
        <v>2617</v>
      </c>
      <c r="E263" s="231" t="s">
        <v>2617</v>
      </c>
      <c r="F263" s="231" t="s">
        <v>2617</v>
      </c>
      <c r="G263" s="231" t="s">
        <v>2617</v>
      </c>
      <c r="H263" s="231" t="s">
        <v>2617</v>
      </c>
      <c r="I263" s="231" t="s">
        <v>2617</v>
      </c>
      <c r="J263" s="231" t="s">
        <v>2617</v>
      </c>
      <c r="K263" s="231" t="s">
        <v>2617</v>
      </c>
      <c r="L263" s="231" t="s">
        <v>2617</v>
      </c>
      <c r="M263" s="231" t="s">
        <v>2617</v>
      </c>
      <c r="N263" s="231" t="s">
        <v>2617</v>
      </c>
      <c r="O263" s="231" t="s">
        <v>2617</v>
      </c>
      <c r="P263" s="231" t="s">
        <v>2617</v>
      </c>
      <c r="Q263" s="231" t="s">
        <v>2617</v>
      </c>
      <c r="R263" s="231" t="s">
        <v>2617</v>
      </c>
      <c r="S263" s="231" t="s">
        <v>2617</v>
      </c>
      <c r="T263" s="231" t="s">
        <v>2617</v>
      </c>
      <c r="U263" s="231" t="s">
        <v>2617</v>
      </c>
      <c r="V263" s="231" t="s">
        <v>2617</v>
      </c>
      <c r="W263" s="231" t="s">
        <v>2617</v>
      </c>
      <c r="X263" s="231" t="s">
        <v>2617</v>
      </c>
      <c r="Y263" s="231" t="s">
        <v>2617</v>
      </c>
      <c r="Z263" s="231" t="s">
        <v>2617</v>
      </c>
      <c r="AA263" s="231" t="s">
        <v>2617</v>
      </c>
      <c r="AB263" s="231" t="s">
        <v>2617</v>
      </c>
      <c r="AC263" s="231" t="s">
        <v>2617</v>
      </c>
      <c r="AD263" s="231" t="s">
        <v>2617</v>
      </c>
      <c r="AE263" s="231" t="s">
        <v>2617</v>
      </c>
      <c r="AF263" s="231" t="s">
        <v>2617</v>
      </c>
      <c r="AG263" s="231" t="s">
        <v>2617</v>
      </c>
      <c r="AH263" s="231" t="s">
        <v>2617</v>
      </c>
      <c r="AI263" s="231" t="s">
        <v>2617</v>
      </c>
      <c r="AJ263" s="231" t="s">
        <v>2617</v>
      </c>
      <c r="AK263" s="231" t="s">
        <v>2617</v>
      </c>
      <c r="AL263" s="231" t="s">
        <v>2617</v>
      </c>
      <c r="AM263" s="231" t="s">
        <v>2617</v>
      </c>
      <c r="AN263" s="231" t="s">
        <v>2617</v>
      </c>
      <c r="AO263" s="231" t="s">
        <v>2617</v>
      </c>
      <c r="AP263" s="231" t="s">
        <v>2617</v>
      </c>
      <c r="AQ263" s="231">
        <v>40</v>
      </c>
      <c r="AR263" s="231" t="s">
        <v>2611</v>
      </c>
    </row>
    <row r="264" spans="1:44" x14ac:dyDescent="0.3">
      <c r="A264" s="231">
        <v>208164</v>
      </c>
      <c r="B264" s="231" t="s">
        <v>61</v>
      </c>
      <c r="C264" s="231" t="s">
        <v>2617</v>
      </c>
      <c r="D264" s="231" t="s">
        <v>2617</v>
      </c>
      <c r="E264" s="231" t="s">
        <v>2617</v>
      </c>
      <c r="F264" s="231" t="s">
        <v>2617</v>
      </c>
      <c r="G264" s="231" t="s">
        <v>2617</v>
      </c>
      <c r="H264" s="231" t="s">
        <v>2617</v>
      </c>
      <c r="I264" s="231" t="s">
        <v>2617</v>
      </c>
      <c r="J264" s="231" t="s">
        <v>2617</v>
      </c>
      <c r="K264" s="231" t="s">
        <v>2617</v>
      </c>
      <c r="L264" s="231" t="s">
        <v>2617</v>
      </c>
      <c r="M264" s="231" t="s">
        <v>2617</v>
      </c>
      <c r="N264" s="231" t="s">
        <v>2617</v>
      </c>
      <c r="O264" s="231" t="s">
        <v>2617</v>
      </c>
      <c r="P264" s="231" t="s">
        <v>2617</v>
      </c>
      <c r="Q264" s="231" t="s">
        <v>2617</v>
      </c>
      <c r="R264" s="231" t="s">
        <v>2617</v>
      </c>
      <c r="S264" s="231" t="s">
        <v>2617</v>
      </c>
      <c r="T264" s="231" t="s">
        <v>2617</v>
      </c>
      <c r="U264" s="231" t="s">
        <v>2617</v>
      </c>
      <c r="V264" s="231" t="s">
        <v>2617</v>
      </c>
      <c r="W264" s="231" t="s">
        <v>2617</v>
      </c>
      <c r="X264" s="231" t="s">
        <v>2617</v>
      </c>
      <c r="Y264" s="231" t="s">
        <v>2617</v>
      </c>
      <c r="Z264" s="231" t="s">
        <v>2617</v>
      </c>
      <c r="AA264" s="231" t="s">
        <v>2617</v>
      </c>
      <c r="AB264" s="231" t="s">
        <v>2617</v>
      </c>
      <c r="AC264" s="231" t="s">
        <v>2617</v>
      </c>
      <c r="AD264" s="231" t="s">
        <v>2617</v>
      </c>
      <c r="AE264" s="231" t="s">
        <v>2617</v>
      </c>
      <c r="AF264" s="231" t="s">
        <v>2617</v>
      </c>
      <c r="AG264" s="231" t="s">
        <v>2617</v>
      </c>
      <c r="AH264" s="231" t="s">
        <v>2617</v>
      </c>
      <c r="AI264" s="231" t="s">
        <v>2617</v>
      </c>
      <c r="AJ264" s="231" t="s">
        <v>2617</v>
      </c>
      <c r="AK264" s="231" t="s">
        <v>2617</v>
      </c>
      <c r="AL264" s="231" t="s">
        <v>2617</v>
      </c>
      <c r="AM264" s="231" t="s">
        <v>2617</v>
      </c>
      <c r="AN264" s="231" t="s">
        <v>2617</v>
      </c>
      <c r="AO264" s="231" t="s">
        <v>2617</v>
      </c>
      <c r="AP264" s="231" t="s">
        <v>2617</v>
      </c>
      <c r="AQ264" s="231">
        <v>40</v>
      </c>
      <c r="AR264" s="231" t="s">
        <v>2611</v>
      </c>
    </row>
    <row r="265" spans="1:44" x14ac:dyDescent="0.3">
      <c r="A265" s="231">
        <v>208178</v>
      </c>
      <c r="B265" s="231" t="s">
        <v>61</v>
      </c>
      <c r="C265" s="231" t="s">
        <v>2617</v>
      </c>
      <c r="D265" s="231" t="s">
        <v>2617</v>
      </c>
      <c r="E265" s="231" t="s">
        <v>2617</v>
      </c>
      <c r="F265" s="231" t="s">
        <v>2617</v>
      </c>
      <c r="G265" s="231" t="s">
        <v>2617</v>
      </c>
      <c r="H265" s="231" t="s">
        <v>2617</v>
      </c>
      <c r="I265" s="231" t="s">
        <v>2617</v>
      </c>
      <c r="J265" s="231" t="s">
        <v>2617</v>
      </c>
      <c r="K265" s="231" t="s">
        <v>2617</v>
      </c>
      <c r="L265" s="231" t="s">
        <v>2617</v>
      </c>
      <c r="M265" s="231" t="s">
        <v>2617</v>
      </c>
      <c r="N265" s="231" t="s">
        <v>2617</v>
      </c>
      <c r="O265" s="231" t="s">
        <v>2617</v>
      </c>
      <c r="P265" s="231" t="s">
        <v>2617</v>
      </c>
      <c r="Q265" s="231" t="s">
        <v>2617</v>
      </c>
      <c r="R265" s="231" t="s">
        <v>2617</v>
      </c>
      <c r="S265" s="231" t="s">
        <v>2617</v>
      </c>
      <c r="T265" s="231" t="s">
        <v>2617</v>
      </c>
      <c r="U265" s="231" t="s">
        <v>2617</v>
      </c>
      <c r="V265" s="231" t="s">
        <v>2617</v>
      </c>
      <c r="W265" s="231" t="s">
        <v>2617</v>
      </c>
      <c r="X265" s="231" t="s">
        <v>2617</v>
      </c>
      <c r="Y265" s="231" t="s">
        <v>2617</v>
      </c>
      <c r="Z265" s="231" t="s">
        <v>2617</v>
      </c>
      <c r="AA265" s="231" t="s">
        <v>2617</v>
      </c>
      <c r="AB265" s="231" t="s">
        <v>2617</v>
      </c>
      <c r="AC265" s="231" t="s">
        <v>2617</v>
      </c>
      <c r="AD265" s="231" t="s">
        <v>2617</v>
      </c>
      <c r="AE265" s="231" t="s">
        <v>2617</v>
      </c>
      <c r="AF265" s="231" t="s">
        <v>2617</v>
      </c>
      <c r="AG265" s="231" t="s">
        <v>2617</v>
      </c>
      <c r="AH265" s="231" t="s">
        <v>2617</v>
      </c>
      <c r="AI265" s="231" t="s">
        <v>2617</v>
      </c>
      <c r="AJ265" s="231" t="s">
        <v>2617</v>
      </c>
      <c r="AK265" s="231" t="s">
        <v>2617</v>
      </c>
      <c r="AL265" s="231" t="s">
        <v>2617</v>
      </c>
      <c r="AM265" s="231" t="s">
        <v>2617</v>
      </c>
      <c r="AN265" s="231" t="s">
        <v>2617</v>
      </c>
      <c r="AO265" s="231" t="s">
        <v>2617</v>
      </c>
      <c r="AP265" s="231" t="s">
        <v>2617</v>
      </c>
      <c r="AQ265" s="231">
        <v>40</v>
      </c>
      <c r="AR265" s="231" t="s">
        <v>2611</v>
      </c>
    </row>
    <row r="266" spans="1:44" x14ac:dyDescent="0.3">
      <c r="A266" s="231">
        <v>208315</v>
      </c>
      <c r="B266" s="231" t="s">
        <v>61</v>
      </c>
      <c r="C266" s="231" t="s">
        <v>2617</v>
      </c>
      <c r="D266" s="231" t="s">
        <v>2617</v>
      </c>
      <c r="E266" s="231" t="s">
        <v>2617</v>
      </c>
      <c r="F266" s="231" t="s">
        <v>2617</v>
      </c>
      <c r="G266" s="231" t="s">
        <v>2617</v>
      </c>
      <c r="H266" s="231" t="s">
        <v>2617</v>
      </c>
      <c r="I266" s="231" t="s">
        <v>2617</v>
      </c>
      <c r="J266" s="231" t="s">
        <v>2617</v>
      </c>
      <c r="K266" s="231" t="s">
        <v>2617</v>
      </c>
      <c r="L266" s="231" t="s">
        <v>2617</v>
      </c>
      <c r="M266" s="231" t="s">
        <v>2617</v>
      </c>
      <c r="N266" s="231" t="s">
        <v>2617</v>
      </c>
      <c r="O266" s="231" t="s">
        <v>2617</v>
      </c>
      <c r="P266" s="231" t="s">
        <v>2617</v>
      </c>
      <c r="Q266" s="231" t="s">
        <v>2617</v>
      </c>
      <c r="R266" s="231" t="s">
        <v>2617</v>
      </c>
      <c r="S266" s="231" t="s">
        <v>2617</v>
      </c>
      <c r="T266" s="231" t="s">
        <v>2617</v>
      </c>
      <c r="U266" s="231" t="s">
        <v>2617</v>
      </c>
      <c r="V266" s="231" t="s">
        <v>2617</v>
      </c>
      <c r="W266" s="231" t="s">
        <v>2617</v>
      </c>
      <c r="X266" s="231" t="s">
        <v>2617</v>
      </c>
      <c r="Y266" s="231" t="s">
        <v>2617</v>
      </c>
      <c r="Z266" s="231" t="s">
        <v>2617</v>
      </c>
      <c r="AA266" s="231" t="s">
        <v>2617</v>
      </c>
      <c r="AB266" s="231" t="s">
        <v>2617</v>
      </c>
      <c r="AC266" s="231" t="s">
        <v>2617</v>
      </c>
      <c r="AD266" s="231" t="s">
        <v>2617</v>
      </c>
      <c r="AE266" s="231" t="s">
        <v>2617</v>
      </c>
      <c r="AF266" s="231" t="s">
        <v>2617</v>
      </c>
      <c r="AG266" s="231" t="s">
        <v>2617</v>
      </c>
      <c r="AH266" s="231" t="s">
        <v>2617</v>
      </c>
      <c r="AI266" s="231" t="s">
        <v>2617</v>
      </c>
      <c r="AJ266" s="231" t="s">
        <v>2617</v>
      </c>
      <c r="AK266" s="231" t="s">
        <v>2617</v>
      </c>
      <c r="AL266" s="231" t="s">
        <v>2617</v>
      </c>
      <c r="AM266" s="231" t="s">
        <v>2617</v>
      </c>
      <c r="AN266" s="231" t="s">
        <v>2617</v>
      </c>
      <c r="AO266" s="231" t="s">
        <v>2617</v>
      </c>
      <c r="AP266" s="231" t="s">
        <v>2617</v>
      </c>
      <c r="AQ266" s="231">
        <v>40</v>
      </c>
      <c r="AR266" s="231" t="s">
        <v>2611</v>
      </c>
    </row>
    <row r="267" spans="1:44" x14ac:dyDescent="0.3">
      <c r="A267" s="231">
        <v>208322</v>
      </c>
      <c r="B267" s="231" t="s">
        <v>61</v>
      </c>
      <c r="C267" s="231" t="s">
        <v>2617</v>
      </c>
      <c r="D267" s="231" t="s">
        <v>2617</v>
      </c>
      <c r="E267" s="231" t="s">
        <v>2617</v>
      </c>
      <c r="F267" s="231" t="s">
        <v>2617</v>
      </c>
      <c r="G267" s="231" t="s">
        <v>2617</v>
      </c>
      <c r="H267" s="231" t="s">
        <v>2617</v>
      </c>
      <c r="I267" s="231" t="s">
        <v>2617</v>
      </c>
      <c r="J267" s="231" t="s">
        <v>2617</v>
      </c>
      <c r="K267" s="231" t="s">
        <v>2617</v>
      </c>
      <c r="L267" s="231" t="s">
        <v>2617</v>
      </c>
      <c r="M267" s="231" t="s">
        <v>2617</v>
      </c>
      <c r="N267" s="231" t="s">
        <v>2617</v>
      </c>
      <c r="O267" s="231" t="s">
        <v>2617</v>
      </c>
      <c r="P267" s="231" t="s">
        <v>2617</v>
      </c>
      <c r="Q267" s="231" t="s">
        <v>2617</v>
      </c>
      <c r="R267" s="231" t="s">
        <v>2617</v>
      </c>
      <c r="S267" s="231" t="s">
        <v>2617</v>
      </c>
      <c r="T267" s="231" t="s">
        <v>2617</v>
      </c>
      <c r="U267" s="231" t="s">
        <v>2617</v>
      </c>
      <c r="V267" s="231" t="s">
        <v>2617</v>
      </c>
      <c r="W267" s="231" t="s">
        <v>2617</v>
      </c>
      <c r="X267" s="231" t="s">
        <v>2617</v>
      </c>
      <c r="Y267" s="231" t="s">
        <v>2617</v>
      </c>
      <c r="Z267" s="231" t="s">
        <v>2617</v>
      </c>
      <c r="AA267" s="231" t="s">
        <v>2617</v>
      </c>
      <c r="AB267" s="231" t="s">
        <v>2617</v>
      </c>
      <c r="AC267" s="231" t="s">
        <v>2617</v>
      </c>
      <c r="AD267" s="231" t="s">
        <v>2617</v>
      </c>
      <c r="AE267" s="231" t="s">
        <v>2617</v>
      </c>
      <c r="AF267" s="231" t="s">
        <v>2617</v>
      </c>
      <c r="AG267" s="231" t="s">
        <v>2617</v>
      </c>
      <c r="AH267" s="231" t="s">
        <v>2617</v>
      </c>
      <c r="AI267" s="231" t="s">
        <v>2617</v>
      </c>
      <c r="AJ267" s="231" t="s">
        <v>2617</v>
      </c>
      <c r="AK267" s="231" t="s">
        <v>2617</v>
      </c>
      <c r="AL267" s="231" t="s">
        <v>2617</v>
      </c>
      <c r="AM267" s="231" t="s">
        <v>2617</v>
      </c>
      <c r="AN267" s="231" t="s">
        <v>2617</v>
      </c>
      <c r="AO267" s="231" t="s">
        <v>2617</v>
      </c>
      <c r="AP267" s="231" t="s">
        <v>2617</v>
      </c>
      <c r="AQ267" s="231">
        <v>40</v>
      </c>
      <c r="AR267" s="231" t="s">
        <v>2611</v>
      </c>
    </row>
    <row r="268" spans="1:44" x14ac:dyDescent="0.3">
      <c r="A268" s="231">
        <v>208393</v>
      </c>
      <c r="B268" s="231" t="s">
        <v>61</v>
      </c>
      <c r="C268" s="231" t="s">
        <v>2617</v>
      </c>
      <c r="D268" s="231" t="s">
        <v>2617</v>
      </c>
      <c r="E268" s="231" t="s">
        <v>2617</v>
      </c>
      <c r="F268" s="231" t="s">
        <v>2617</v>
      </c>
      <c r="G268" s="231" t="s">
        <v>2617</v>
      </c>
      <c r="H268" s="231" t="s">
        <v>2617</v>
      </c>
      <c r="I268" s="231" t="s">
        <v>2617</v>
      </c>
      <c r="J268" s="231" t="s">
        <v>2617</v>
      </c>
      <c r="K268" s="231" t="s">
        <v>2617</v>
      </c>
      <c r="L268" s="231" t="s">
        <v>2617</v>
      </c>
      <c r="M268" s="231" t="s">
        <v>2617</v>
      </c>
      <c r="N268" s="231" t="s">
        <v>2617</v>
      </c>
      <c r="O268" s="231" t="s">
        <v>2617</v>
      </c>
      <c r="P268" s="231" t="s">
        <v>2617</v>
      </c>
      <c r="Q268" s="231" t="s">
        <v>2617</v>
      </c>
      <c r="R268" s="231" t="s">
        <v>2617</v>
      </c>
      <c r="S268" s="231" t="s">
        <v>2617</v>
      </c>
      <c r="T268" s="231" t="s">
        <v>2617</v>
      </c>
      <c r="U268" s="231" t="s">
        <v>2617</v>
      </c>
      <c r="V268" s="231" t="s">
        <v>2617</v>
      </c>
      <c r="W268" s="231" t="s">
        <v>2617</v>
      </c>
      <c r="X268" s="231" t="s">
        <v>2617</v>
      </c>
      <c r="Y268" s="231" t="s">
        <v>2617</v>
      </c>
      <c r="Z268" s="231" t="s">
        <v>2617</v>
      </c>
      <c r="AA268" s="231" t="s">
        <v>2617</v>
      </c>
      <c r="AB268" s="231" t="s">
        <v>2617</v>
      </c>
      <c r="AC268" s="231" t="s">
        <v>2617</v>
      </c>
      <c r="AD268" s="231" t="s">
        <v>2617</v>
      </c>
      <c r="AE268" s="231" t="s">
        <v>2617</v>
      </c>
      <c r="AF268" s="231" t="s">
        <v>2617</v>
      </c>
      <c r="AG268" s="231" t="s">
        <v>2617</v>
      </c>
      <c r="AH268" s="231" t="s">
        <v>2617</v>
      </c>
      <c r="AI268" s="231" t="s">
        <v>2617</v>
      </c>
      <c r="AJ268" s="231" t="s">
        <v>2617</v>
      </c>
      <c r="AK268" s="231" t="s">
        <v>2617</v>
      </c>
      <c r="AL268" s="231" t="s">
        <v>2617</v>
      </c>
      <c r="AM268" s="231" t="s">
        <v>2617</v>
      </c>
      <c r="AN268" s="231" t="s">
        <v>2617</v>
      </c>
      <c r="AO268" s="231" t="s">
        <v>2617</v>
      </c>
      <c r="AP268" s="231" t="s">
        <v>2617</v>
      </c>
      <c r="AQ268" s="231">
        <v>40</v>
      </c>
      <c r="AR268" s="231" t="s">
        <v>2611</v>
      </c>
    </row>
    <row r="269" spans="1:44" x14ac:dyDescent="0.3">
      <c r="A269" s="231">
        <v>208579</v>
      </c>
      <c r="B269" s="231" t="s">
        <v>61</v>
      </c>
      <c r="C269" s="231" t="s">
        <v>2617</v>
      </c>
      <c r="D269" s="231" t="s">
        <v>2617</v>
      </c>
      <c r="E269" s="231" t="s">
        <v>2617</v>
      </c>
      <c r="F269" s="231" t="s">
        <v>2617</v>
      </c>
      <c r="G269" s="231" t="s">
        <v>2617</v>
      </c>
      <c r="H269" s="231" t="s">
        <v>2617</v>
      </c>
      <c r="I269" s="231" t="s">
        <v>2617</v>
      </c>
      <c r="J269" s="231" t="s">
        <v>2617</v>
      </c>
      <c r="K269" s="231" t="s">
        <v>2617</v>
      </c>
      <c r="L269" s="231" t="s">
        <v>2617</v>
      </c>
      <c r="M269" s="231" t="s">
        <v>2617</v>
      </c>
      <c r="N269" s="231" t="s">
        <v>2617</v>
      </c>
      <c r="O269" s="231" t="s">
        <v>2617</v>
      </c>
      <c r="P269" s="231" t="s">
        <v>2617</v>
      </c>
      <c r="Q269" s="231" t="s">
        <v>2617</v>
      </c>
      <c r="R269" s="231" t="s">
        <v>2617</v>
      </c>
      <c r="S269" s="231" t="s">
        <v>2617</v>
      </c>
      <c r="T269" s="231" t="s">
        <v>2617</v>
      </c>
      <c r="U269" s="231" t="s">
        <v>2617</v>
      </c>
      <c r="V269" s="231" t="s">
        <v>2617</v>
      </c>
      <c r="W269" s="231" t="s">
        <v>2617</v>
      </c>
      <c r="X269" s="231" t="s">
        <v>2617</v>
      </c>
      <c r="Y269" s="231" t="s">
        <v>2617</v>
      </c>
      <c r="Z269" s="231" t="s">
        <v>2617</v>
      </c>
      <c r="AA269" s="231" t="s">
        <v>2617</v>
      </c>
      <c r="AB269" s="231" t="s">
        <v>2617</v>
      </c>
      <c r="AC269" s="231" t="s">
        <v>2617</v>
      </c>
      <c r="AD269" s="231" t="s">
        <v>2617</v>
      </c>
      <c r="AE269" s="231" t="s">
        <v>2617</v>
      </c>
      <c r="AF269" s="231" t="s">
        <v>2617</v>
      </c>
      <c r="AG269" s="231" t="s">
        <v>2617</v>
      </c>
      <c r="AH269" s="231" t="s">
        <v>2617</v>
      </c>
      <c r="AI269" s="231" t="s">
        <v>2617</v>
      </c>
      <c r="AJ269" s="231" t="s">
        <v>2617</v>
      </c>
      <c r="AK269" s="231" t="s">
        <v>2617</v>
      </c>
      <c r="AL269" s="231" t="s">
        <v>2617</v>
      </c>
      <c r="AM269" s="231" t="s">
        <v>2617</v>
      </c>
      <c r="AN269" s="231" t="s">
        <v>2617</v>
      </c>
      <c r="AO269" s="231" t="s">
        <v>2617</v>
      </c>
      <c r="AP269" s="231" t="s">
        <v>2617</v>
      </c>
      <c r="AQ269" s="231">
        <v>40</v>
      </c>
      <c r="AR269" s="231" t="s">
        <v>2611</v>
      </c>
    </row>
    <row r="270" spans="1:44" x14ac:dyDescent="0.3">
      <c r="A270" s="231">
        <v>208612</v>
      </c>
      <c r="B270" s="231" t="s">
        <v>61</v>
      </c>
      <c r="C270" s="231" t="s">
        <v>2617</v>
      </c>
      <c r="D270" s="231" t="s">
        <v>2617</v>
      </c>
      <c r="E270" s="231" t="s">
        <v>2617</v>
      </c>
      <c r="F270" s="231" t="s">
        <v>2617</v>
      </c>
      <c r="G270" s="231" t="s">
        <v>2617</v>
      </c>
      <c r="H270" s="231" t="s">
        <v>2617</v>
      </c>
      <c r="I270" s="231" t="s">
        <v>2617</v>
      </c>
      <c r="J270" s="231" t="s">
        <v>2617</v>
      </c>
      <c r="K270" s="231" t="s">
        <v>2617</v>
      </c>
      <c r="L270" s="231" t="s">
        <v>2617</v>
      </c>
      <c r="M270" s="231" t="s">
        <v>2617</v>
      </c>
      <c r="N270" s="231" t="s">
        <v>2617</v>
      </c>
      <c r="O270" s="231" t="s">
        <v>2617</v>
      </c>
      <c r="P270" s="231" t="s">
        <v>2617</v>
      </c>
      <c r="Q270" s="231" t="s">
        <v>2617</v>
      </c>
      <c r="R270" s="231" t="s">
        <v>2617</v>
      </c>
      <c r="S270" s="231" t="s">
        <v>2617</v>
      </c>
      <c r="T270" s="231" t="s">
        <v>2617</v>
      </c>
      <c r="U270" s="231" t="s">
        <v>2617</v>
      </c>
      <c r="V270" s="231" t="s">
        <v>2617</v>
      </c>
      <c r="W270" s="231" t="s">
        <v>2617</v>
      </c>
      <c r="X270" s="231" t="s">
        <v>2617</v>
      </c>
      <c r="Y270" s="231" t="s">
        <v>2617</v>
      </c>
      <c r="Z270" s="231" t="s">
        <v>2617</v>
      </c>
      <c r="AA270" s="231" t="s">
        <v>2617</v>
      </c>
      <c r="AB270" s="231" t="s">
        <v>2617</v>
      </c>
      <c r="AC270" s="231" t="s">
        <v>2617</v>
      </c>
      <c r="AD270" s="231" t="s">
        <v>2617</v>
      </c>
      <c r="AE270" s="231" t="s">
        <v>2617</v>
      </c>
      <c r="AF270" s="231" t="s">
        <v>2617</v>
      </c>
      <c r="AG270" s="231" t="s">
        <v>2617</v>
      </c>
      <c r="AH270" s="231" t="s">
        <v>2617</v>
      </c>
      <c r="AI270" s="231" t="s">
        <v>2617</v>
      </c>
      <c r="AJ270" s="231" t="s">
        <v>2617</v>
      </c>
      <c r="AK270" s="231" t="s">
        <v>2617</v>
      </c>
      <c r="AL270" s="231" t="s">
        <v>2617</v>
      </c>
      <c r="AM270" s="231" t="s">
        <v>2617</v>
      </c>
      <c r="AN270" s="231" t="s">
        <v>2617</v>
      </c>
      <c r="AO270" s="231" t="s">
        <v>2617</v>
      </c>
      <c r="AP270" s="231" t="s">
        <v>2617</v>
      </c>
      <c r="AQ270" s="231">
        <v>40</v>
      </c>
      <c r="AR270" s="231" t="s">
        <v>2611</v>
      </c>
    </row>
    <row r="271" spans="1:44" x14ac:dyDescent="0.3">
      <c r="A271" s="231">
        <v>208630</v>
      </c>
      <c r="B271" s="231" t="s">
        <v>61</v>
      </c>
      <c r="C271" s="231" t="s">
        <v>2617</v>
      </c>
      <c r="D271" s="231" t="s">
        <v>2617</v>
      </c>
      <c r="E271" s="231" t="s">
        <v>2617</v>
      </c>
      <c r="F271" s="231" t="s">
        <v>2617</v>
      </c>
      <c r="G271" s="231" t="s">
        <v>2617</v>
      </c>
      <c r="H271" s="231" t="s">
        <v>2617</v>
      </c>
      <c r="I271" s="231" t="s">
        <v>2617</v>
      </c>
      <c r="J271" s="231" t="s">
        <v>2617</v>
      </c>
      <c r="K271" s="231" t="s">
        <v>2617</v>
      </c>
      <c r="L271" s="231" t="s">
        <v>2617</v>
      </c>
      <c r="M271" s="231" t="s">
        <v>2617</v>
      </c>
      <c r="N271" s="231" t="s">
        <v>2617</v>
      </c>
      <c r="O271" s="231" t="s">
        <v>2617</v>
      </c>
      <c r="P271" s="231" t="s">
        <v>2617</v>
      </c>
      <c r="Q271" s="231" t="s">
        <v>2617</v>
      </c>
      <c r="R271" s="231" t="s">
        <v>2617</v>
      </c>
      <c r="S271" s="231" t="s">
        <v>2617</v>
      </c>
      <c r="T271" s="231" t="s">
        <v>2617</v>
      </c>
      <c r="U271" s="231" t="s">
        <v>2617</v>
      </c>
      <c r="V271" s="231" t="s">
        <v>2617</v>
      </c>
      <c r="W271" s="231" t="s">
        <v>2617</v>
      </c>
      <c r="X271" s="231" t="s">
        <v>2617</v>
      </c>
      <c r="Y271" s="231" t="s">
        <v>2617</v>
      </c>
      <c r="Z271" s="231" t="s">
        <v>2617</v>
      </c>
      <c r="AA271" s="231" t="s">
        <v>2617</v>
      </c>
      <c r="AB271" s="231" t="s">
        <v>2617</v>
      </c>
      <c r="AC271" s="231" t="s">
        <v>2617</v>
      </c>
      <c r="AD271" s="231" t="s">
        <v>2617</v>
      </c>
      <c r="AE271" s="231" t="s">
        <v>2617</v>
      </c>
      <c r="AF271" s="231" t="s">
        <v>2617</v>
      </c>
      <c r="AG271" s="231" t="s">
        <v>2617</v>
      </c>
      <c r="AH271" s="231" t="s">
        <v>2617</v>
      </c>
      <c r="AI271" s="231" t="s">
        <v>2617</v>
      </c>
      <c r="AJ271" s="231" t="s">
        <v>2617</v>
      </c>
      <c r="AK271" s="231" t="s">
        <v>2617</v>
      </c>
      <c r="AL271" s="231" t="s">
        <v>2617</v>
      </c>
      <c r="AM271" s="231" t="s">
        <v>2617</v>
      </c>
      <c r="AN271" s="231" t="s">
        <v>2617</v>
      </c>
      <c r="AO271" s="231" t="s">
        <v>2617</v>
      </c>
      <c r="AP271" s="231" t="s">
        <v>2617</v>
      </c>
      <c r="AQ271" s="231">
        <v>40</v>
      </c>
      <c r="AR271" s="231" t="s">
        <v>2611</v>
      </c>
    </row>
    <row r="272" spans="1:44" x14ac:dyDescent="0.3">
      <c r="A272" s="231">
        <v>208633</v>
      </c>
      <c r="B272" s="231" t="s">
        <v>61</v>
      </c>
      <c r="C272" s="231" t="s">
        <v>2617</v>
      </c>
      <c r="D272" s="231" t="s">
        <v>2617</v>
      </c>
      <c r="E272" s="231" t="s">
        <v>2617</v>
      </c>
      <c r="F272" s="231" t="s">
        <v>2617</v>
      </c>
      <c r="G272" s="231" t="s">
        <v>2617</v>
      </c>
      <c r="H272" s="231" t="s">
        <v>2617</v>
      </c>
      <c r="I272" s="231" t="s">
        <v>2617</v>
      </c>
      <c r="J272" s="231" t="s">
        <v>2617</v>
      </c>
      <c r="K272" s="231" t="s">
        <v>2617</v>
      </c>
      <c r="L272" s="231" t="s">
        <v>2617</v>
      </c>
      <c r="M272" s="231" t="s">
        <v>2617</v>
      </c>
      <c r="N272" s="231" t="s">
        <v>2617</v>
      </c>
      <c r="O272" s="231" t="s">
        <v>2617</v>
      </c>
      <c r="P272" s="231" t="s">
        <v>2617</v>
      </c>
      <c r="Q272" s="231" t="s">
        <v>2617</v>
      </c>
      <c r="R272" s="231" t="s">
        <v>2617</v>
      </c>
      <c r="S272" s="231" t="s">
        <v>2617</v>
      </c>
      <c r="T272" s="231" t="s">
        <v>2617</v>
      </c>
      <c r="U272" s="231" t="s">
        <v>2617</v>
      </c>
      <c r="V272" s="231" t="s">
        <v>2617</v>
      </c>
      <c r="W272" s="231" t="s">
        <v>2617</v>
      </c>
      <c r="X272" s="231" t="s">
        <v>2617</v>
      </c>
      <c r="Y272" s="231" t="s">
        <v>2617</v>
      </c>
      <c r="Z272" s="231" t="s">
        <v>2617</v>
      </c>
      <c r="AA272" s="231" t="s">
        <v>2617</v>
      </c>
      <c r="AB272" s="231" t="s">
        <v>2617</v>
      </c>
      <c r="AC272" s="231" t="s">
        <v>2617</v>
      </c>
      <c r="AD272" s="231" t="s">
        <v>2617</v>
      </c>
      <c r="AE272" s="231" t="s">
        <v>2617</v>
      </c>
      <c r="AF272" s="231" t="s">
        <v>2617</v>
      </c>
      <c r="AG272" s="231" t="s">
        <v>2617</v>
      </c>
      <c r="AH272" s="231" t="s">
        <v>2617</v>
      </c>
      <c r="AI272" s="231" t="s">
        <v>2617</v>
      </c>
      <c r="AJ272" s="231" t="s">
        <v>2617</v>
      </c>
      <c r="AK272" s="231" t="s">
        <v>2617</v>
      </c>
      <c r="AL272" s="231" t="s">
        <v>2617</v>
      </c>
      <c r="AM272" s="231" t="s">
        <v>2617</v>
      </c>
      <c r="AN272" s="231" t="s">
        <v>2617</v>
      </c>
      <c r="AO272" s="231" t="s">
        <v>2617</v>
      </c>
      <c r="AP272" s="231" t="s">
        <v>2617</v>
      </c>
      <c r="AQ272" s="231">
        <v>40</v>
      </c>
      <c r="AR272" s="231" t="s">
        <v>2611</v>
      </c>
    </row>
    <row r="273" spans="1:44" x14ac:dyDescent="0.3">
      <c r="A273" s="231">
        <v>208762</v>
      </c>
      <c r="B273" s="231" t="s">
        <v>61</v>
      </c>
      <c r="C273" s="231" t="s">
        <v>2617</v>
      </c>
      <c r="D273" s="231" t="s">
        <v>2617</v>
      </c>
      <c r="E273" s="231" t="s">
        <v>2617</v>
      </c>
      <c r="F273" s="231" t="s">
        <v>2617</v>
      </c>
      <c r="G273" s="231" t="s">
        <v>2617</v>
      </c>
      <c r="H273" s="231" t="s">
        <v>2617</v>
      </c>
      <c r="I273" s="231" t="s">
        <v>2617</v>
      </c>
      <c r="J273" s="231" t="s">
        <v>2617</v>
      </c>
      <c r="K273" s="231" t="s">
        <v>2617</v>
      </c>
      <c r="L273" s="231" t="s">
        <v>2617</v>
      </c>
      <c r="M273" s="231" t="s">
        <v>2617</v>
      </c>
      <c r="N273" s="231" t="s">
        <v>2617</v>
      </c>
      <c r="O273" s="231" t="s">
        <v>2617</v>
      </c>
      <c r="P273" s="231" t="s">
        <v>2617</v>
      </c>
      <c r="Q273" s="231" t="s">
        <v>2617</v>
      </c>
      <c r="R273" s="231" t="s">
        <v>2617</v>
      </c>
      <c r="S273" s="231" t="s">
        <v>2617</v>
      </c>
      <c r="T273" s="231" t="s">
        <v>2617</v>
      </c>
      <c r="U273" s="231" t="s">
        <v>2617</v>
      </c>
      <c r="V273" s="231" t="s">
        <v>2617</v>
      </c>
      <c r="W273" s="231" t="s">
        <v>2617</v>
      </c>
      <c r="X273" s="231" t="s">
        <v>2617</v>
      </c>
      <c r="Y273" s="231" t="s">
        <v>2617</v>
      </c>
      <c r="Z273" s="231" t="s">
        <v>2617</v>
      </c>
      <c r="AA273" s="231" t="s">
        <v>2617</v>
      </c>
      <c r="AB273" s="231" t="s">
        <v>2617</v>
      </c>
      <c r="AC273" s="231" t="s">
        <v>2617</v>
      </c>
      <c r="AD273" s="231" t="s">
        <v>2617</v>
      </c>
      <c r="AE273" s="231" t="s">
        <v>2617</v>
      </c>
      <c r="AF273" s="231" t="s">
        <v>2617</v>
      </c>
      <c r="AG273" s="231" t="s">
        <v>2617</v>
      </c>
      <c r="AH273" s="231" t="s">
        <v>2617</v>
      </c>
      <c r="AI273" s="231" t="s">
        <v>2617</v>
      </c>
      <c r="AJ273" s="231" t="s">
        <v>2617</v>
      </c>
      <c r="AK273" s="231" t="s">
        <v>2617</v>
      </c>
      <c r="AL273" s="231" t="s">
        <v>2617</v>
      </c>
      <c r="AM273" s="231" t="s">
        <v>2617</v>
      </c>
      <c r="AN273" s="231" t="s">
        <v>2617</v>
      </c>
      <c r="AO273" s="231" t="s">
        <v>2617</v>
      </c>
      <c r="AP273" s="231" t="s">
        <v>2617</v>
      </c>
      <c r="AQ273" s="231">
        <v>40</v>
      </c>
      <c r="AR273" s="231" t="s">
        <v>2611</v>
      </c>
    </row>
    <row r="274" spans="1:44" x14ac:dyDescent="0.3">
      <c r="A274" s="231">
        <v>208953</v>
      </c>
      <c r="B274" s="231" t="s">
        <v>61</v>
      </c>
      <c r="C274" s="231" t="s">
        <v>2617</v>
      </c>
      <c r="D274" s="231" t="s">
        <v>2617</v>
      </c>
      <c r="E274" s="231" t="s">
        <v>2617</v>
      </c>
      <c r="F274" s="231" t="s">
        <v>2617</v>
      </c>
      <c r="G274" s="231" t="s">
        <v>2617</v>
      </c>
      <c r="H274" s="231" t="s">
        <v>2617</v>
      </c>
      <c r="I274" s="231" t="s">
        <v>2617</v>
      </c>
      <c r="J274" s="231" t="s">
        <v>2617</v>
      </c>
      <c r="K274" s="231" t="s">
        <v>2617</v>
      </c>
      <c r="L274" s="231" t="s">
        <v>2617</v>
      </c>
      <c r="M274" s="231" t="s">
        <v>2617</v>
      </c>
      <c r="N274" s="231" t="s">
        <v>2617</v>
      </c>
      <c r="O274" s="231" t="s">
        <v>2617</v>
      </c>
      <c r="P274" s="231" t="s">
        <v>2617</v>
      </c>
      <c r="Q274" s="231" t="s">
        <v>2617</v>
      </c>
      <c r="R274" s="231" t="s">
        <v>2617</v>
      </c>
      <c r="S274" s="231" t="s">
        <v>2617</v>
      </c>
      <c r="T274" s="231" t="s">
        <v>2617</v>
      </c>
      <c r="U274" s="231" t="s">
        <v>2617</v>
      </c>
      <c r="V274" s="231" t="s">
        <v>2617</v>
      </c>
      <c r="W274" s="231" t="s">
        <v>2617</v>
      </c>
      <c r="X274" s="231" t="s">
        <v>2617</v>
      </c>
      <c r="Y274" s="231" t="s">
        <v>2617</v>
      </c>
      <c r="Z274" s="231" t="s">
        <v>2617</v>
      </c>
      <c r="AA274" s="231" t="s">
        <v>2617</v>
      </c>
      <c r="AB274" s="231" t="s">
        <v>2617</v>
      </c>
      <c r="AC274" s="231" t="s">
        <v>2617</v>
      </c>
      <c r="AD274" s="231" t="s">
        <v>2617</v>
      </c>
      <c r="AE274" s="231" t="s">
        <v>2617</v>
      </c>
      <c r="AF274" s="231" t="s">
        <v>2617</v>
      </c>
      <c r="AG274" s="231" t="s">
        <v>2617</v>
      </c>
      <c r="AH274" s="231" t="s">
        <v>2617</v>
      </c>
      <c r="AI274" s="231" t="s">
        <v>2617</v>
      </c>
      <c r="AJ274" s="231" t="s">
        <v>2617</v>
      </c>
      <c r="AK274" s="231" t="s">
        <v>2617</v>
      </c>
      <c r="AL274" s="231" t="s">
        <v>2617</v>
      </c>
      <c r="AM274" s="231" t="s">
        <v>2617</v>
      </c>
      <c r="AN274" s="231" t="s">
        <v>2617</v>
      </c>
      <c r="AO274" s="231" t="s">
        <v>2617</v>
      </c>
      <c r="AP274" s="231" t="s">
        <v>2617</v>
      </c>
      <c r="AQ274" s="231">
        <v>40</v>
      </c>
      <c r="AR274" s="231" t="s">
        <v>2611</v>
      </c>
    </row>
    <row r="275" spans="1:44" x14ac:dyDescent="0.3">
      <c r="A275" s="231">
        <v>209038</v>
      </c>
      <c r="B275" s="231" t="s">
        <v>61</v>
      </c>
      <c r="C275" s="231" t="s">
        <v>2617</v>
      </c>
      <c r="D275" s="231" t="s">
        <v>2617</v>
      </c>
      <c r="E275" s="231" t="s">
        <v>2617</v>
      </c>
      <c r="F275" s="231" t="s">
        <v>2617</v>
      </c>
      <c r="G275" s="231" t="s">
        <v>2617</v>
      </c>
      <c r="H275" s="231" t="s">
        <v>2617</v>
      </c>
      <c r="I275" s="231" t="s">
        <v>2617</v>
      </c>
      <c r="J275" s="231" t="s">
        <v>2617</v>
      </c>
      <c r="K275" s="231" t="s">
        <v>2617</v>
      </c>
      <c r="L275" s="231" t="s">
        <v>2617</v>
      </c>
      <c r="M275" s="231" t="s">
        <v>2617</v>
      </c>
      <c r="N275" s="231" t="s">
        <v>2617</v>
      </c>
      <c r="O275" s="231" t="s">
        <v>2617</v>
      </c>
      <c r="P275" s="231" t="s">
        <v>2617</v>
      </c>
      <c r="Q275" s="231" t="s">
        <v>2617</v>
      </c>
      <c r="R275" s="231" t="s">
        <v>2617</v>
      </c>
      <c r="S275" s="231" t="s">
        <v>2617</v>
      </c>
      <c r="T275" s="231" t="s">
        <v>2617</v>
      </c>
      <c r="U275" s="231" t="s">
        <v>2617</v>
      </c>
      <c r="V275" s="231" t="s">
        <v>2617</v>
      </c>
      <c r="W275" s="231" t="s">
        <v>2617</v>
      </c>
      <c r="X275" s="231" t="s">
        <v>2617</v>
      </c>
      <c r="Y275" s="231" t="s">
        <v>2617</v>
      </c>
      <c r="Z275" s="231" t="s">
        <v>2617</v>
      </c>
      <c r="AA275" s="231" t="s">
        <v>2617</v>
      </c>
      <c r="AB275" s="231" t="s">
        <v>2617</v>
      </c>
      <c r="AC275" s="231" t="s">
        <v>2617</v>
      </c>
      <c r="AD275" s="231" t="s">
        <v>2617</v>
      </c>
      <c r="AE275" s="231" t="s">
        <v>2617</v>
      </c>
      <c r="AF275" s="231" t="s">
        <v>2617</v>
      </c>
      <c r="AG275" s="231" t="s">
        <v>2617</v>
      </c>
      <c r="AH275" s="231" t="s">
        <v>2617</v>
      </c>
      <c r="AI275" s="231" t="s">
        <v>2617</v>
      </c>
      <c r="AJ275" s="231" t="s">
        <v>2617</v>
      </c>
      <c r="AK275" s="231" t="s">
        <v>2617</v>
      </c>
      <c r="AL275" s="231" t="s">
        <v>2617</v>
      </c>
      <c r="AM275" s="231" t="s">
        <v>2617</v>
      </c>
      <c r="AN275" s="231" t="s">
        <v>2617</v>
      </c>
      <c r="AO275" s="231" t="s">
        <v>2617</v>
      </c>
      <c r="AP275" s="231" t="s">
        <v>2617</v>
      </c>
      <c r="AQ275" s="231">
        <v>40</v>
      </c>
      <c r="AR275" s="231" t="s">
        <v>2611</v>
      </c>
    </row>
    <row r="276" spans="1:44" x14ac:dyDescent="0.3">
      <c r="A276" s="231">
        <v>209082</v>
      </c>
      <c r="B276" s="231" t="s">
        <v>61</v>
      </c>
      <c r="C276" s="231" t="s">
        <v>2617</v>
      </c>
      <c r="D276" s="231" t="s">
        <v>2617</v>
      </c>
      <c r="E276" s="231" t="s">
        <v>2617</v>
      </c>
      <c r="F276" s="231" t="s">
        <v>2617</v>
      </c>
      <c r="G276" s="231" t="s">
        <v>2617</v>
      </c>
      <c r="H276" s="231" t="s">
        <v>2617</v>
      </c>
      <c r="I276" s="231" t="s">
        <v>2617</v>
      </c>
      <c r="J276" s="231" t="s">
        <v>2617</v>
      </c>
      <c r="K276" s="231" t="s">
        <v>2617</v>
      </c>
      <c r="L276" s="231" t="s">
        <v>2617</v>
      </c>
      <c r="M276" s="231" t="s">
        <v>2617</v>
      </c>
      <c r="N276" s="231" t="s">
        <v>2617</v>
      </c>
      <c r="O276" s="231" t="s">
        <v>2617</v>
      </c>
      <c r="P276" s="231" t="s">
        <v>2617</v>
      </c>
      <c r="Q276" s="231" t="s">
        <v>2617</v>
      </c>
      <c r="R276" s="231" t="s">
        <v>2617</v>
      </c>
      <c r="S276" s="231" t="s">
        <v>2617</v>
      </c>
      <c r="T276" s="231" t="s">
        <v>2617</v>
      </c>
      <c r="U276" s="231" t="s">
        <v>2617</v>
      </c>
      <c r="V276" s="231" t="s">
        <v>2617</v>
      </c>
      <c r="W276" s="231" t="s">
        <v>2617</v>
      </c>
      <c r="X276" s="231" t="s">
        <v>2617</v>
      </c>
      <c r="Y276" s="231" t="s">
        <v>2617</v>
      </c>
      <c r="Z276" s="231" t="s">
        <v>2617</v>
      </c>
      <c r="AA276" s="231" t="s">
        <v>2617</v>
      </c>
      <c r="AB276" s="231" t="s">
        <v>2617</v>
      </c>
      <c r="AC276" s="231" t="s">
        <v>2617</v>
      </c>
      <c r="AD276" s="231" t="s">
        <v>2617</v>
      </c>
      <c r="AE276" s="231" t="s">
        <v>2617</v>
      </c>
      <c r="AF276" s="231" t="s">
        <v>2617</v>
      </c>
      <c r="AG276" s="231" t="s">
        <v>2617</v>
      </c>
      <c r="AH276" s="231" t="s">
        <v>2617</v>
      </c>
      <c r="AI276" s="231" t="s">
        <v>2617</v>
      </c>
      <c r="AJ276" s="231" t="s">
        <v>2617</v>
      </c>
      <c r="AK276" s="231" t="s">
        <v>2617</v>
      </c>
      <c r="AL276" s="231" t="s">
        <v>2617</v>
      </c>
      <c r="AM276" s="231" t="s">
        <v>2617</v>
      </c>
      <c r="AN276" s="231" t="s">
        <v>2617</v>
      </c>
      <c r="AO276" s="231" t="s">
        <v>2617</v>
      </c>
      <c r="AP276" s="231" t="s">
        <v>2617</v>
      </c>
      <c r="AQ276" s="231">
        <v>40</v>
      </c>
      <c r="AR276" s="231" t="s">
        <v>2611</v>
      </c>
    </row>
    <row r="277" spans="1:44" x14ac:dyDescent="0.3">
      <c r="A277" s="231">
        <v>209096</v>
      </c>
      <c r="B277" s="231" t="s">
        <v>61</v>
      </c>
      <c r="C277" s="231" t="s">
        <v>2617</v>
      </c>
      <c r="D277" s="231" t="s">
        <v>2617</v>
      </c>
      <c r="E277" s="231" t="s">
        <v>2617</v>
      </c>
      <c r="F277" s="231" t="s">
        <v>2617</v>
      </c>
      <c r="G277" s="231" t="s">
        <v>2617</v>
      </c>
      <c r="H277" s="231" t="s">
        <v>2617</v>
      </c>
      <c r="I277" s="231" t="s">
        <v>2617</v>
      </c>
      <c r="J277" s="231" t="s">
        <v>2617</v>
      </c>
      <c r="K277" s="231" t="s">
        <v>2617</v>
      </c>
      <c r="L277" s="231" t="s">
        <v>2617</v>
      </c>
      <c r="M277" s="231" t="s">
        <v>2617</v>
      </c>
      <c r="N277" s="231" t="s">
        <v>2617</v>
      </c>
      <c r="O277" s="231" t="s">
        <v>2617</v>
      </c>
      <c r="P277" s="231" t="s">
        <v>2617</v>
      </c>
      <c r="Q277" s="231" t="s">
        <v>2617</v>
      </c>
      <c r="R277" s="231" t="s">
        <v>2617</v>
      </c>
      <c r="S277" s="231" t="s">
        <v>2617</v>
      </c>
      <c r="T277" s="231" t="s">
        <v>2617</v>
      </c>
      <c r="U277" s="231" t="s">
        <v>2617</v>
      </c>
      <c r="V277" s="231" t="s">
        <v>2617</v>
      </c>
      <c r="W277" s="231" t="s">
        <v>2617</v>
      </c>
      <c r="X277" s="231" t="s">
        <v>2617</v>
      </c>
      <c r="Y277" s="231" t="s">
        <v>2617</v>
      </c>
      <c r="Z277" s="231" t="s">
        <v>2617</v>
      </c>
      <c r="AA277" s="231" t="s">
        <v>2617</v>
      </c>
      <c r="AB277" s="231" t="s">
        <v>2617</v>
      </c>
      <c r="AC277" s="231" t="s">
        <v>2617</v>
      </c>
      <c r="AD277" s="231" t="s">
        <v>2617</v>
      </c>
      <c r="AE277" s="231" t="s">
        <v>2617</v>
      </c>
      <c r="AF277" s="231" t="s">
        <v>2617</v>
      </c>
      <c r="AG277" s="231" t="s">
        <v>2617</v>
      </c>
      <c r="AH277" s="231" t="s">
        <v>2617</v>
      </c>
      <c r="AI277" s="231" t="s">
        <v>2617</v>
      </c>
      <c r="AJ277" s="231" t="s">
        <v>2617</v>
      </c>
      <c r="AK277" s="231" t="s">
        <v>2617</v>
      </c>
      <c r="AL277" s="231" t="s">
        <v>2617</v>
      </c>
      <c r="AM277" s="231" t="s">
        <v>2617</v>
      </c>
      <c r="AN277" s="231" t="s">
        <v>2617</v>
      </c>
      <c r="AO277" s="231" t="s">
        <v>2617</v>
      </c>
      <c r="AP277" s="231" t="s">
        <v>2617</v>
      </c>
      <c r="AQ277" s="231">
        <v>40</v>
      </c>
      <c r="AR277" s="231" t="s">
        <v>2611</v>
      </c>
    </row>
    <row r="278" spans="1:44" x14ac:dyDescent="0.3">
      <c r="A278" s="231">
        <v>209113</v>
      </c>
      <c r="B278" s="231" t="s">
        <v>61</v>
      </c>
      <c r="C278" s="231" t="s">
        <v>2617</v>
      </c>
      <c r="D278" s="231" t="s">
        <v>2617</v>
      </c>
      <c r="E278" s="231" t="s">
        <v>2617</v>
      </c>
      <c r="F278" s="231" t="s">
        <v>2617</v>
      </c>
      <c r="G278" s="231" t="s">
        <v>2617</v>
      </c>
      <c r="H278" s="231" t="s">
        <v>2617</v>
      </c>
      <c r="I278" s="231" t="s">
        <v>2617</v>
      </c>
      <c r="J278" s="231" t="s">
        <v>2617</v>
      </c>
      <c r="K278" s="231" t="s">
        <v>2617</v>
      </c>
      <c r="L278" s="231" t="s">
        <v>2617</v>
      </c>
      <c r="M278" s="231" t="s">
        <v>2617</v>
      </c>
      <c r="N278" s="231" t="s">
        <v>2617</v>
      </c>
      <c r="O278" s="231" t="s">
        <v>2617</v>
      </c>
      <c r="P278" s="231" t="s">
        <v>2617</v>
      </c>
      <c r="Q278" s="231" t="s">
        <v>2617</v>
      </c>
      <c r="R278" s="231" t="s">
        <v>2617</v>
      </c>
      <c r="S278" s="231" t="s">
        <v>2617</v>
      </c>
      <c r="T278" s="231" t="s">
        <v>2617</v>
      </c>
      <c r="U278" s="231" t="s">
        <v>2617</v>
      </c>
      <c r="V278" s="231" t="s">
        <v>2617</v>
      </c>
      <c r="W278" s="231" t="s">
        <v>2617</v>
      </c>
      <c r="X278" s="231" t="s">
        <v>2617</v>
      </c>
      <c r="Y278" s="231" t="s">
        <v>2617</v>
      </c>
      <c r="Z278" s="231" t="s">
        <v>2617</v>
      </c>
      <c r="AA278" s="231" t="s">
        <v>2617</v>
      </c>
      <c r="AB278" s="231" t="s">
        <v>2617</v>
      </c>
      <c r="AC278" s="231" t="s">
        <v>2617</v>
      </c>
      <c r="AD278" s="231" t="s">
        <v>2617</v>
      </c>
      <c r="AE278" s="231" t="s">
        <v>2617</v>
      </c>
      <c r="AF278" s="231" t="s">
        <v>2617</v>
      </c>
      <c r="AG278" s="231" t="s">
        <v>2617</v>
      </c>
      <c r="AH278" s="231" t="s">
        <v>2617</v>
      </c>
      <c r="AI278" s="231" t="s">
        <v>2617</v>
      </c>
      <c r="AJ278" s="231" t="s">
        <v>2617</v>
      </c>
      <c r="AK278" s="231" t="s">
        <v>2617</v>
      </c>
      <c r="AL278" s="231" t="s">
        <v>2617</v>
      </c>
      <c r="AM278" s="231" t="s">
        <v>2617</v>
      </c>
      <c r="AN278" s="231" t="s">
        <v>2617</v>
      </c>
      <c r="AO278" s="231" t="s">
        <v>2617</v>
      </c>
      <c r="AP278" s="231" t="s">
        <v>2617</v>
      </c>
      <c r="AQ278" s="231">
        <v>40</v>
      </c>
      <c r="AR278" s="231" t="s">
        <v>2611</v>
      </c>
    </row>
    <row r="279" spans="1:44" x14ac:dyDescent="0.3">
      <c r="A279" s="231">
        <v>209117</v>
      </c>
      <c r="B279" s="231" t="s">
        <v>61</v>
      </c>
      <c r="C279" s="231" t="s">
        <v>2617</v>
      </c>
      <c r="D279" s="231" t="s">
        <v>2617</v>
      </c>
      <c r="E279" s="231" t="s">
        <v>2617</v>
      </c>
      <c r="F279" s="231" t="s">
        <v>2617</v>
      </c>
      <c r="G279" s="231" t="s">
        <v>2617</v>
      </c>
      <c r="H279" s="231" t="s">
        <v>2617</v>
      </c>
      <c r="I279" s="231" t="s">
        <v>2617</v>
      </c>
      <c r="J279" s="231" t="s">
        <v>2617</v>
      </c>
      <c r="K279" s="231" t="s">
        <v>2617</v>
      </c>
      <c r="L279" s="231" t="s">
        <v>2617</v>
      </c>
      <c r="M279" s="231" t="s">
        <v>2617</v>
      </c>
      <c r="N279" s="231" t="s">
        <v>2617</v>
      </c>
      <c r="O279" s="231" t="s">
        <v>2617</v>
      </c>
      <c r="P279" s="231" t="s">
        <v>2617</v>
      </c>
      <c r="Q279" s="231" t="s">
        <v>2617</v>
      </c>
      <c r="R279" s="231" t="s">
        <v>2617</v>
      </c>
      <c r="S279" s="231" t="s">
        <v>2617</v>
      </c>
      <c r="T279" s="231" t="s">
        <v>2617</v>
      </c>
      <c r="U279" s="231" t="s">
        <v>2617</v>
      </c>
      <c r="V279" s="231" t="s">
        <v>2617</v>
      </c>
      <c r="W279" s="231" t="s">
        <v>2617</v>
      </c>
      <c r="X279" s="231" t="s">
        <v>2617</v>
      </c>
      <c r="Y279" s="231" t="s">
        <v>2617</v>
      </c>
      <c r="Z279" s="231" t="s">
        <v>2617</v>
      </c>
      <c r="AA279" s="231" t="s">
        <v>2617</v>
      </c>
      <c r="AB279" s="231" t="s">
        <v>2617</v>
      </c>
      <c r="AC279" s="231" t="s">
        <v>2617</v>
      </c>
      <c r="AD279" s="231" t="s">
        <v>2617</v>
      </c>
      <c r="AE279" s="231" t="s">
        <v>2617</v>
      </c>
      <c r="AF279" s="231" t="s">
        <v>2617</v>
      </c>
      <c r="AG279" s="231" t="s">
        <v>2617</v>
      </c>
      <c r="AH279" s="231" t="s">
        <v>2617</v>
      </c>
      <c r="AI279" s="231" t="s">
        <v>2617</v>
      </c>
      <c r="AJ279" s="231" t="s">
        <v>2617</v>
      </c>
      <c r="AK279" s="231" t="s">
        <v>2617</v>
      </c>
      <c r="AL279" s="231" t="s">
        <v>2617</v>
      </c>
      <c r="AM279" s="231" t="s">
        <v>2617</v>
      </c>
      <c r="AN279" s="231" t="s">
        <v>2617</v>
      </c>
      <c r="AO279" s="231" t="s">
        <v>2617</v>
      </c>
      <c r="AP279" s="231" t="s">
        <v>2617</v>
      </c>
      <c r="AQ279" s="231">
        <v>40</v>
      </c>
      <c r="AR279" s="231" t="s">
        <v>2611</v>
      </c>
    </row>
    <row r="280" spans="1:44" x14ac:dyDescent="0.3">
      <c r="A280" s="231">
        <v>209121</v>
      </c>
      <c r="B280" s="231" t="s">
        <v>61</v>
      </c>
      <c r="C280" s="231" t="s">
        <v>2617</v>
      </c>
      <c r="D280" s="231" t="s">
        <v>2617</v>
      </c>
      <c r="E280" s="231" t="s">
        <v>2617</v>
      </c>
      <c r="F280" s="231" t="s">
        <v>2617</v>
      </c>
      <c r="G280" s="231" t="s">
        <v>2617</v>
      </c>
      <c r="H280" s="231" t="s">
        <v>2617</v>
      </c>
      <c r="I280" s="231" t="s">
        <v>2617</v>
      </c>
      <c r="J280" s="231" t="s">
        <v>2617</v>
      </c>
      <c r="K280" s="231" t="s">
        <v>2617</v>
      </c>
      <c r="L280" s="231" t="s">
        <v>2617</v>
      </c>
      <c r="M280" s="231" t="s">
        <v>2617</v>
      </c>
      <c r="N280" s="231" t="s">
        <v>2617</v>
      </c>
      <c r="O280" s="231" t="s">
        <v>2617</v>
      </c>
      <c r="P280" s="231" t="s">
        <v>2617</v>
      </c>
      <c r="Q280" s="231" t="s">
        <v>2617</v>
      </c>
      <c r="R280" s="231" t="s">
        <v>2617</v>
      </c>
      <c r="S280" s="231" t="s">
        <v>2617</v>
      </c>
      <c r="T280" s="231" t="s">
        <v>2617</v>
      </c>
      <c r="U280" s="231" t="s">
        <v>2617</v>
      </c>
      <c r="V280" s="231" t="s">
        <v>2617</v>
      </c>
      <c r="W280" s="231" t="s">
        <v>2617</v>
      </c>
      <c r="X280" s="231" t="s">
        <v>2617</v>
      </c>
      <c r="Y280" s="231" t="s">
        <v>2617</v>
      </c>
      <c r="Z280" s="231" t="s">
        <v>2617</v>
      </c>
      <c r="AA280" s="231" t="s">
        <v>2617</v>
      </c>
      <c r="AB280" s="231" t="s">
        <v>2617</v>
      </c>
      <c r="AC280" s="231" t="s">
        <v>2617</v>
      </c>
      <c r="AD280" s="231" t="s">
        <v>2617</v>
      </c>
      <c r="AE280" s="231" t="s">
        <v>2617</v>
      </c>
      <c r="AF280" s="231" t="s">
        <v>2617</v>
      </c>
      <c r="AG280" s="231" t="s">
        <v>2617</v>
      </c>
      <c r="AH280" s="231" t="s">
        <v>2617</v>
      </c>
      <c r="AI280" s="231" t="s">
        <v>2617</v>
      </c>
      <c r="AJ280" s="231" t="s">
        <v>2617</v>
      </c>
      <c r="AK280" s="231" t="s">
        <v>2617</v>
      </c>
      <c r="AL280" s="231" t="s">
        <v>2617</v>
      </c>
      <c r="AM280" s="231" t="s">
        <v>2617</v>
      </c>
      <c r="AN280" s="231" t="s">
        <v>2617</v>
      </c>
      <c r="AO280" s="231" t="s">
        <v>2617</v>
      </c>
      <c r="AP280" s="231" t="s">
        <v>2617</v>
      </c>
      <c r="AQ280" s="231">
        <v>40</v>
      </c>
      <c r="AR280" s="231" t="s">
        <v>2611</v>
      </c>
    </row>
    <row r="281" spans="1:44" x14ac:dyDescent="0.3">
      <c r="A281" s="231">
        <v>209148</v>
      </c>
      <c r="B281" s="231" t="s">
        <v>61</v>
      </c>
      <c r="C281" s="231" t="s">
        <v>2617</v>
      </c>
      <c r="D281" s="231" t="s">
        <v>2617</v>
      </c>
      <c r="E281" s="231" t="s">
        <v>2617</v>
      </c>
      <c r="F281" s="231" t="s">
        <v>2617</v>
      </c>
      <c r="G281" s="231" t="s">
        <v>2617</v>
      </c>
      <c r="H281" s="231" t="s">
        <v>2617</v>
      </c>
      <c r="I281" s="231" t="s">
        <v>2617</v>
      </c>
      <c r="J281" s="231" t="s">
        <v>2617</v>
      </c>
      <c r="K281" s="231" t="s">
        <v>2617</v>
      </c>
      <c r="L281" s="231" t="s">
        <v>2617</v>
      </c>
      <c r="M281" s="231" t="s">
        <v>2617</v>
      </c>
      <c r="N281" s="231" t="s">
        <v>2617</v>
      </c>
      <c r="O281" s="231" t="s">
        <v>2617</v>
      </c>
      <c r="P281" s="231" t="s">
        <v>2617</v>
      </c>
      <c r="Q281" s="231" t="s">
        <v>2617</v>
      </c>
      <c r="R281" s="231" t="s">
        <v>2617</v>
      </c>
      <c r="S281" s="231" t="s">
        <v>2617</v>
      </c>
      <c r="T281" s="231" t="s">
        <v>2617</v>
      </c>
      <c r="U281" s="231" t="s">
        <v>2617</v>
      </c>
      <c r="V281" s="231" t="s">
        <v>2617</v>
      </c>
      <c r="W281" s="231" t="s">
        <v>2617</v>
      </c>
      <c r="X281" s="231" t="s">
        <v>2617</v>
      </c>
      <c r="Y281" s="231" t="s">
        <v>2617</v>
      </c>
      <c r="Z281" s="231" t="s">
        <v>2617</v>
      </c>
      <c r="AA281" s="231" t="s">
        <v>2617</v>
      </c>
      <c r="AB281" s="231" t="s">
        <v>2617</v>
      </c>
      <c r="AC281" s="231" t="s">
        <v>2617</v>
      </c>
      <c r="AD281" s="231" t="s">
        <v>2617</v>
      </c>
      <c r="AE281" s="231" t="s">
        <v>2617</v>
      </c>
      <c r="AF281" s="231" t="s">
        <v>2617</v>
      </c>
      <c r="AG281" s="231" t="s">
        <v>2617</v>
      </c>
      <c r="AH281" s="231" t="s">
        <v>2617</v>
      </c>
      <c r="AI281" s="231" t="s">
        <v>2617</v>
      </c>
      <c r="AJ281" s="231" t="s">
        <v>2617</v>
      </c>
      <c r="AK281" s="231" t="s">
        <v>2617</v>
      </c>
      <c r="AL281" s="231" t="s">
        <v>2617</v>
      </c>
      <c r="AM281" s="231" t="s">
        <v>2617</v>
      </c>
      <c r="AN281" s="231" t="s">
        <v>2617</v>
      </c>
      <c r="AO281" s="231" t="s">
        <v>2617</v>
      </c>
      <c r="AP281" s="231" t="s">
        <v>2617</v>
      </c>
      <c r="AQ281" s="231">
        <v>40</v>
      </c>
      <c r="AR281" s="231" t="s">
        <v>2611</v>
      </c>
    </row>
    <row r="282" spans="1:44" x14ac:dyDescent="0.3">
      <c r="A282" s="231">
        <v>209170</v>
      </c>
      <c r="B282" s="231" t="s">
        <v>61</v>
      </c>
      <c r="C282" s="231" t="s">
        <v>2617</v>
      </c>
      <c r="D282" s="231" t="s">
        <v>2617</v>
      </c>
      <c r="E282" s="231" t="s">
        <v>2617</v>
      </c>
      <c r="F282" s="231" t="s">
        <v>2617</v>
      </c>
      <c r="G282" s="231" t="s">
        <v>2617</v>
      </c>
      <c r="H282" s="231" t="s">
        <v>2617</v>
      </c>
      <c r="I282" s="231" t="s">
        <v>2617</v>
      </c>
      <c r="J282" s="231" t="s">
        <v>2617</v>
      </c>
      <c r="K282" s="231" t="s">
        <v>2617</v>
      </c>
      <c r="L282" s="231" t="s">
        <v>2617</v>
      </c>
      <c r="M282" s="231" t="s">
        <v>2617</v>
      </c>
      <c r="N282" s="231" t="s">
        <v>2617</v>
      </c>
      <c r="O282" s="231" t="s">
        <v>2617</v>
      </c>
      <c r="P282" s="231" t="s">
        <v>2617</v>
      </c>
      <c r="Q282" s="231" t="s">
        <v>2617</v>
      </c>
      <c r="R282" s="231" t="s">
        <v>2617</v>
      </c>
      <c r="S282" s="231" t="s">
        <v>2617</v>
      </c>
      <c r="T282" s="231" t="s">
        <v>2617</v>
      </c>
      <c r="U282" s="231" t="s">
        <v>2617</v>
      </c>
      <c r="V282" s="231" t="s">
        <v>2617</v>
      </c>
      <c r="W282" s="231" t="s">
        <v>2617</v>
      </c>
      <c r="X282" s="231" t="s">
        <v>2617</v>
      </c>
      <c r="Y282" s="231" t="s">
        <v>2617</v>
      </c>
      <c r="Z282" s="231" t="s">
        <v>2617</v>
      </c>
      <c r="AA282" s="231" t="s">
        <v>2617</v>
      </c>
      <c r="AB282" s="231" t="s">
        <v>2617</v>
      </c>
      <c r="AC282" s="231" t="s">
        <v>2617</v>
      </c>
      <c r="AD282" s="231" t="s">
        <v>2617</v>
      </c>
      <c r="AE282" s="231" t="s">
        <v>2617</v>
      </c>
      <c r="AF282" s="231" t="s">
        <v>2617</v>
      </c>
      <c r="AG282" s="231" t="s">
        <v>2617</v>
      </c>
      <c r="AH282" s="231" t="s">
        <v>2617</v>
      </c>
      <c r="AI282" s="231" t="s">
        <v>2617</v>
      </c>
      <c r="AJ282" s="231" t="s">
        <v>2617</v>
      </c>
      <c r="AK282" s="231" t="s">
        <v>2617</v>
      </c>
      <c r="AL282" s="231" t="s">
        <v>2617</v>
      </c>
      <c r="AM282" s="231" t="s">
        <v>2617</v>
      </c>
      <c r="AN282" s="231" t="s">
        <v>2617</v>
      </c>
      <c r="AO282" s="231" t="s">
        <v>2617</v>
      </c>
      <c r="AP282" s="231" t="s">
        <v>2617</v>
      </c>
      <c r="AQ282" s="231">
        <v>40</v>
      </c>
      <c r="AR282" s="231" t="s">
        <v>2611</v>
      </c>
    </row>
    <row r="283" spans="1:44" x14ac:dyDescent="0.3">
      <c r="A283" s="231">
        <v>209185</v>
      </c>
      <c r="B283" s="231" t="s">
        <v>61</v>
      </c>
      <c r="C283" s="231" t="s">
        <v>2617</v>
      </c>
      <c r="D283" s="231" t="s">
        <v>2617</v>
      </c>
      <c r="E283" s="231" t="s">
        <v>2617</v>
      </c>
      <c r="F283" s="231" t="s">
        <v>2617</v>
      </c>
      <c r="G283" s="231" t="s">
        <v>2617</v>
      </c>
      <c r="H283" s="231" t="s">
        <v>2617</v>
      </c>
      <c r="I283" s="231" t="s">
        <v>2617</v>
      </c>
      <c r="J283" s="231" t="s">
        <v>2617</v>
      </c>
      <c r="K283" s="231" t="s">
        <v>2617</v>
      </c>
      <c r="L283" s="231" t="s">
        <v>2617</v>
      </c>
      <c r="M283" s="231" t="s">
        <v>2617</v>
      </c>
      <c r="N283" s="231" t="s">
        <v>2617</v>
      </c>
      <c r="O283" s="231" t="s">
        <v>2617</v>
      </c>
      <c r="P283" s="231" t="s">
        <v>2617</v>
      </c>
      <c r="Q283" s="231" t="s">
        <v>2617</v>
      </c>
      <c r="R283" s="231" t="s">
        <v>2617</v>
      </c>
      <c r="S283" s="231" t="s">
        <v>2617</v>
      </c>
      <c r="T283" s="231" t="s">
        <v>2617</v>
      </c>
      <c r="U283" s="231" t="s">
        <v>2617</v>
      </c>
      <c r="V283" s="231" t="s">
        <v>2617</v>
      </c>
      <c r="W283" s="231" t="s">
        <v>2617</v>
      </c>
      <c r="X283" s="231" t="s">
        <v>2617</v>
      </c>
      <c r="Y283" s="231" t="s">
        <v>2617</v>
      </c>
      <c r="Z283" s="231" t="s">
        <v>2617</v>
      </c>
      <c r="AA283" s="231" t="s">
        <v>2617</v>
      </c>
      <c r="AB283" s="231" t="s">
        <v>2617</v>
      </c>
      <c r="AC283" s="231" t="s">
        <v>2617</v>
      </c>
      <c r="AD283" s="231" t="s">
        <v>2617</v>
      </c>
      <c r="AE283" s="231" t="s">
        <v>2617</v>
      </c>
      <c r="AF283" s="231" t="s">
        <v>2617</v>
      </c>
      <c r="AG283" s="231" t="s">
        <v>2617</v>
      </c>
      <c r="AH283" s="231" t="s">
        <v>2617</v>
      </c>
      <c r="AI283" s="231" t="s">
        <v>2617</v>
      </c>
      <c r="AJ283" s="231" t="s">
        <v>2617</v>
      </c>
      <c r="AK283" s="231" t="s">
        <v>2617</v>
      </c>
      <c r="AL283" s="231" t="s">
        <v>2617</v>
      </c>
      <c r="AM283" s="231" t="s">
        <v>2617</v>
      </c>
      <c r="AN283" s="231" t="s">
        <v>2617</v>
      </c>
      <c r="AO283" s="231" t="s">
        <v>2617</v>
      </c>
      <c r="AP283" s="231" t="s">
        <v>2617</v>
      </c>
      <c r="AQ283" s="231">
        <v>40</v>
      </c>
      <c r="AR283" s="231" t="s">
        <v>2611</v>
      </c>
    </row>
    <row r="284" spans="1:44" x14ac:dyDescent="0.3">
      <c r="A284" s="231">
        <v>209198</v>
      </c>
      <c r="B284" s="231" t="s">
        <v>61</v>
      </c>
      <c r="C284" s="231" t="s">
        <v>2617</v>
      </c>
      <c r="D284" s="231" t="s">
        <v>2617</v>
      </c>
      <c r="E284" s="231" t="s">
        <v>2617</v>
      </c>
      <c r="F284" s="231" t="s">
        <v>2617</v>
      </c>
      <c r="G284" s="231" t="s">
        <v>2617</v>
      </c>
      <c r="H284" s="231" t="s">
        <v>2617</v>
      </c>
      <c r="I284" s="231" t="s">
        <v>2617</v>
      </c>
      <c r="J284" s="231" t="s">
        <v>2617</v>
      </c>
      <c r="K284" s="231" t="s">
        <v>2617</v>
      </c>
      <c r="L284" s="231" t="s">
        <v>2617</v>
      </c>
      <c r="M284" s="231" t="s">
        <v>2617</v>
      </c>
      <c r="N284" s="231" t="s">
        <v>2617</v>
      </c>
      <c r="O284" s="231" t="s">
        <v>2617</v>
      </c>
      <c r="P284" s="231" t="s">
        <v>2617</v>
      </c>
      <c r="Q284" s="231" t="s">
        <v>2617</v>
      </c>
      <c r="R284" s="231" t="s">
        <v>2617</v>
      </c>
      <c r="S284" s="231" t="s">
        <v>2617</v>
      </c>
      <c r="T284" s="231" t="s">
        <v>2617</v>
      </c>
      <c r="U284" s="231" t="s">
        <v>2617</v>
      </c>
      <c r="V284" s="231" t="s">
        <v>2617</v>
      </c>
      <c r="W284" s="231" t="s">
        <v>2617</v>
      </c>
      <c r="X284" s="231" t="s">
        <v>2617</v>
      </c>
      <c r="Y284" s="231" t="s">
        <v>2617</v>
      </c>
      <c r="Z284" s="231" t="s">
        <v>2617</v>
      </c>
      <c r="AA284" s="231" t="s">
        <v>2617</v>
      </c>
      <c r="AB284" s="231" t="s">
        <v>2617</v>
      </c>
      <c r="AC284" s="231" t="s">
        <v>2617</v>
      </c>
      <c r="AD284" s="231" t="s">
        <v>2617</v>
      </c>
      <c r="AE284" s="231" t="s">
        <v>2617</v>
      </c>
      <c r="AF284" s="231" t="s">
        <v>2617</v>
      </c>
      <c r="AG284" s="231" t="s">
        <v>2617</v>
      </c>
      <c r="AH284" s="231" t="s">
        <v>2617</v>
      </c>
      <c r="AI284" s="231" t="s">
        <v>2617</v>
      </c>
      <c r="AJ284" s="231" t="s">
        <v>2617</v>
      </c>
      <c r="AK284" s="231" t="s">
        <v>2617</v>
      </c>
      <c r="AL284" s="231" t="s">
        <v>2617</v>
      </c>
      <c r="AM284" s="231" t="s">
        <v>2617</v>
      </c>
      <c r="AN284" s="231" t="s">
        <v>2617</v>
      </c>
      <c r="AO284" s="231" t="s">
        <v>2617</v>
      </c>
      <c r="AP284" s="231" t="s">
        <v>2617</v>
      </c>
      <c r="AQ284" s="231">
        <v>40</v>
      </c>
      <c r="AR284" s="231" t="s">
        <v>2611</v>
      </c>
    </row>
    <row r="285" spans="1:44" x14ac:dyDescent="0.3">
      <c r="A285" s="231">
        <v>209223</v>
      </c>
      <c r="B285" s="231" t="s">
        <v>61</v>
      </c>
      <c r="C285" s="231" t="s">
        <v>2617</v>
      </c>
      <c r="D285" s="231" t="s">
        <v>2617</v>
      </c>
      <c r="E285" s="231" t="s">
        <v>2617</v>
      </c>
      <c r="F285" s="231" t="s">
        <v>2617</v>
      </c>
      <c r="G285" s="231" t="s">
        <v>2617</v>
      </c>
      <c r="H285" s="231" t="s">
        <v>2617</v>
      </c>
      <c r="I285" s="231" t="s">
        <v>2617</v>
      </c>
      <c r="J285" s="231" t="s">
        <v>2617</v>
      </c>
      <c r="K285" s="231" t="s">
        <v>2617</v>
      </c>
      <c r="L285" s="231" t="s">
        <v>2617</v>
      </c>
      <c r="M285" s="231" t="s">
        <v>2617</v>
      </c>
      <c r="N285" s="231" t="s">
        <v>2617</v>
      </c>
      <c r="O285" s="231" t="s">
        <v>2617</v>
      </c>
      <c r="P285" s="231" t="s">
        <v>2617</v>
      </c>
      <c r="Q285" s="231" t="s">
        <v>2617</v>
      </c>
      <c r="R285" s="231" t="s">
        <v>2617</v>
      </c>
      <c r="S285" s="231" t="s">
        <v>2617</v>
      </c>
      <c r="T285" s="231" t="s">
        <v>2617</v>
      </c>
      <c r="U285" s="231" t="s">
        <v>2617</v>
      </c>
      <c r="V285" s="231" t="s">
        <v>2617</v>
      </c>
      <c r="W285" s="231" t="s">
        <v>2617</v>
      </c>
      <c r="X285" s="231" t="s">
        <v>2617</v>
      </c>
      <c r="Y285" s="231" t="s">
        <v>2617</v>
      </c>
      <c r="Z285" s="231" t="s">
        <v>2617</v>
      </c>
      <c r="AA285" s="231" t="s">
        <v>2617</v>
      </c>
      <c r="AB285" s="231" t="s">
        <v>2617</v>
      </c>
      <c r="AC285" s="231" t="s">
        <v>2617</v>
      </c>
      <c r="AD285" s="231" t="s">
        <v>2617</v>
      </c>
      <c r="AE285" s="231" t="s">
        <v>2617</v>
      </c>
      <c r="AF285" s="231" t="s">
        <v>2617</v>
      </c>
      <c r="AG285" s="231" t="s">
        <v>2617</v>
      </c>
      <c r="AH285" s="231" t="s">
        <v>2617</v>
      </c>
      <c r="AI285" s="231" t="s">
        <v>2617</v>
      </c>
      <c r="AJ285" s="231" t="s">
        <v>2617</v>
      </c>
      <c r="AK285" s="231" t="s">
        <v>2617</v>
      </c>
      <c r="AL285" s="231" t="s">
        <v>2617</v>
      </c>
      <c r="AM285" s="231" t="s">
        <v>2617</v>
      </c>
      <c r="AN285" s="231" t="s">
        <v>2617</v>
      </c>
      <c r="AO285" s="231" t="s">
        <v>2617</v>
      </c>
      <c r="AP285" s="231" t="s">
        <v>2617</v>
      </c>
      <c r="AQ285" s="231">
        <v>40</v>
      </c>
      <c r="AR285" s="231" t="s">
        <v>2611</v>
      </c>
    </row>
    <row r="286" spans="1:44" x14ac:dyDescent="0.3">
      <c r="A286" s="231">
        <v>209233</v>
      </c>
      <c r="B286" s="231" t="s">
        <v>61</v>
      </c>
      <c r="C286" s="231" t="s">
        <v>2617</v>
      </c>
      <c r="D286" s="231" t="s">
        <v>2617</v>
      </c>
      <c r="E286" s="231" t="s">
        <v>2617</v>
      </c>
      <c r="F286" s="231" t="s">
        <v>2617</v>
      </c>
      <c r="G286" s="231" t="s">
        <v>2617</v>
      </c>
      <c r="H286" s="231" t="s">
        <v>2617</v>
      </c>
      <c r="I286" s="231" t="s">
        <v>2617</v>
      </c>
      <c r="J286" s="231" t="s">
        <v>2617</v>
      </c>
      <c r="K286" s="231" t="s">
        <v>2617</v>
      </c>
      <c r="L286" s="231" t="s">
        <v>2617</v>
      </c>
      <c r="M286" s="231" t="s">
        <v>2617</v>
      </c>
      <c r="N286" s="231" t="s">
        <v>2617</v>
      </c>
      <c r="O286" s="231" t="s">
        <v>2617</v>
      </c>
      <c r="P286" s="231" t="s">
        <v>2617</v>
      </c>
      <c r="Q286" s="231" t="s">
        <v>2617</v>
      </c>
      <c r="R286" s="231" t="s">
        <v>2617</v>
      </c>
      <c r="S286" s="231" t="s">
        <v>2617</v>
      </c>
      <c r="T286" s="231" t="s">
        <v>2617</v>
      </c>
      <c r="U286" s="231" t="s">
        <v>2617</v>
      </c>
      <c r="V286" s="231" t="s">
        <v>2617</v>
      </c>
      <c r="W286" s="231" t="s">
        <v>2617</v>
      </c>
      <c r="X286" s="231" t="s">
        <v>2617</v>
      </c>
      <c r="Y286" s="231" t="s">
        <v>2617</v>
      </c>
      <c r="Z286" s="231" t="s">
        <v>2617</v>
      </c>
      <c r="AA286" s="231" t="s">
        <v>2617</v>
      </c>
      <c r="AB286" s="231" t="s">
        <v>2617</v>
      </c>
      <c r="AC286" s="231" t="s">
        <v>2617</v>
      </c>
      <c r="AD286" s="231" t="s">
        <v>2617</v>
      </c>
      <c r="AE286" s="231" t="s">
        <v>2617</v>
      </c>
      <c r="AF286" s="231" t="s">
        <v>2617</v>
      </c>
      <c r="AG286" s="231" t="s">
        <v>2617</v>
      </c>
      <c r="AH286" s="231" t="s">
        <v>2617</v>
      </c>
      <c r="AI286" s="231" t="s">
        <v>2617</v>
      </c>
      <c r="AJ286" s="231" t="s">
        <v>2617</v>
      </c>
      <c r="AK286" s="231" t="s">
        <v>2617</v>
      </c>
      <c r="AL286" s="231" t="s">
        <v>2617</v>
      </c>
      <c r="AM286" s="231" t="s">
        <v>2617</v>
      </c>
      <c r="AN286" s="231" t="s">
        <v>2617</v>
      </c>
      <c r="AO286" s="231" t="s">
        <v>2617</v>
      </c>
      <c r="AP286" s="231" t="s">
        <v>2617</v>
      </c>
      <c r="AQ286" s="231">
        <v>40</v>
      </c>
      <c r="AR286" s="231" t="s">
        <v>2611</v>
      </c>
    </row>
    <row r="287" spans="1:44" x14ac:dyDescent="0.3">
      <c r="A287" s="231">
        <v>209364</v>
      </c>
      <c r="B287" s="231" t="s">
        <v>61</v>
      </c>
      <c r="C287" s="231" t="s">
        <v>2617</v>
      </c>
      <c r="D287" s="231" t="s">
        <v>2617</v>
      </c>
      <c r="E287" s="231" t="s">
        <v>2617</v>
      </c>
      <c r="F287" s="231" t="s">
        <v>2617</v>
      </c>
      <c r="G287" s="231" t="s">
        <v>2617</v>
      </c>
      <c r="H287" s="231" t="s">
        <v>2617</v>
      </c>
      <c r="I287" s="231" t="s">
        <v>2617</v>
      </c>
      <c r="J287" s="231" t="s">
        <v>2617</v>
      </c>
      <c r="K287" s="231" t="s">
        <v>2617</v>
      </c>
      <c r="L287" s="231" t="s">
        <v>2617</v>
      </c>
      <c r="M287" s="231" t="s">
        <v>2617</v>
      </c>
      <c r="N287" s="231" t="s">
        <v>2617</v>
      </c>
      <c r="O287" s="231" t="s">
        <v>2617</v>
      </c>
      <c r="P287" s="231" t="s">
        <v>2617</v>
      </c>
      <c r="Q287" s="231" t="s">
        <v>2617</v>
      </c>
      <c r="R287" s="231" t="s">
        <v>2617</v>
      </c>
      <c r="S287" s="231" t="s">
        <v>2617</v>
      </c>
      <c r="T287" s="231" t="s">
        <v>2617</v>
      </c>
      <c r="U287" s="231" t="s">
        <v>2617</v>
      </c>
      <c r="V287" s="231" t="s">
        <v>2617</v>
      </c>
      <c r="W287" s="231" t="s">
        <v>2617</v>
      </c>
      <c r="X287" s="231" t="s">
        <v>2617</v>
      </c>
      <c r="Y287" s="231" t="s">
        <v>2617</v>
      </c>
      <c r="Z287" s="231" t="s">
        <v>2617</v>
      </c>
      <c r="AA287" s="231" t="s">
        <v>2617</v>
      </c>
      <c r="AB287" s="231" t="s">
        <v>2617</v>
      </c>
      <c r="AC287" s="231" t="s">
        <v>2617</v>
      </c>
      <c r="AD287" s="231" t="s">
        <v>2617</v>
      </c>
      <c r="AE287" s="231" t="s">
        <v>2617</v>
      </c>
      <c r="AF287" s="231" t="s">
        <v>2617</v>
      </c>
      <c r="AG287" s="231" t="s">
        <v>2617</v>
      </c>
      <c r="AH287" s="231" t="s">
        <v>2617</v>
      </c>
      <c r="AI287" s="231" t="s">
        <v>2617</v>
      </c>
      <c r="AJ287" s="231" t="s">
        <v>2617</v>
      </c>
      <c r="AK287" s="231" t="s">
        <v>2617</v>
      </c>
      <c r="AL287" s="231" t="s">
        <v>2617</v>
      </c>
      <c r="AM287" s="231" t="s">
        <v>2617</v>
      </c>
      <c r="AN287" s="231" t="s">
        <v>2617</v>
      </c>
      <c r="AO287" s="231" t="s">
        <v>2617</v>
      </c>
      <c r="AP287" s="231" t="s">
        <v>2617</v>
      </c>
      <c r="AQ287" s="231">
        <v>40</v>
      </c>
      <c r="AR287" s="231" t="s">
        <v>2611</v>
      </c>
    </row>
    <row r="288" spans="1:44" x14ac:dyDescent="0.3">
      <c r="A288" s="231">
        <v>209394</v>
      </c>
      <c r="B288" s="231" t="s">
        <v>61</v>
      </c>
      <c r="C288" s="231" t="s">
        <v>2617</v>
      </c>
      <c r="D288" s="231" t="s">
        <v>2617</v>
      </c>
      <c r="E288" s="231" t="s">
        <v>2617</v>
      </c>
      <c r="F288" s="231" t="s">
        <v>2617</v>
      </c>
      <c r="G288" s="231" t="s">
        <v>2617</v>
      </c>
      <c r="H288" s="231" t="s">
        <v>2617</v>
      </c>
      <c r="I288" s="231" t="s">
        <v>2617</v>
      </c>
      <c r="J288" s="231" t="s">
        <v>2617</v>
      </c>
      <c r="K288" s="231" t="s">
        <v>2617</v>
      </c>
      <c r="L288" s="231" t="s">
        <v>2617</v>
      </c>
      <c r="M288" s="231" t="s">
        <v>2617</v>
      </c>
      <c r="N288" s="231" t="s">
        <v>2617</v>
      </c>
      <c r="O288" s="231" t="s">
        <v>2617</v>
      </c>
      <c r="P288" s="231" t="s">
        <v>2617</v>
      </c>
      <c r="Q288" s="231" t="s">
        <v>2617</v>
      </c>
      <c r="R288" s="231" t="s">
        <v>2617</v>
      </c>
      <c r="S288" s="231" t="s">
        <v>2617</v>
      </c>
      <c r="T288" s="231" t="s">
        <v>2617</v>
      </c>
      <c r="U288" s="231" t="s">
        <v>2617</v>
      </c>
      <c r="V288" s="231" t="s">
        <v>2617</v>
      </c>
      <c r="W288" s="231" t="s">
        <v>2617</v>
      </c>
      <c r="X288" s="231" t="s">
        <v>2617</v>
      </c>
      <c r="Y288" s="231" t="s">
        <v>2617</v>
      </c>
      <c r="Z288" s="231" t="s">
        <v>2617</v>
      </c>
      <c r="AA288" s="231" t="s">
        <v>2617</v>
      </c>
      <c r="AB288" s="231" t="s">
        <v>2617</v>
      </c>
      <c r="AC288" s="231" t="s">
        <v>2617</v>
      </c>
      <c r="AD288" s="231" t="s">
        <v>2617</v>
      </c>
      <c r="AE288" s="231" t="s">
        <v>2617</v>
      </c>
      <c r="AF288" s="231" t="s">
        <v>2617</v>
      </c>
      <c r="AG288" s="231" t="s">
        <v>2617</v>
      </c>
      <c r="AH288" s="231" t="s">
        <v>2617</v>
      </c>
      <c r="AI288" s="231" t="s">
        <v>2617</v>
      </c>
      <c r="AJ288" s="231" t="s">
        <v>2617</v>
      </c>
      <c r="AK288" s="231" t="s">
        <v>2617</v>
      </c>
      <c r="AL288" s="231" t="s">
        <v>2617</v>
      </c>
      <c r="AM288" s="231" t="s">
        <v>2617</v>
      </c>
      <c r="AN288" s="231" t="s">
        <v>2617</v>
      </c>
      <c r="AO288" s="231" t="s">
        <v>2617</v>
      </c>
      <c r="AP288" s="231" t="s">
        <v>2617</v>
      </c>
      <c r="AQ288" s="231">
        <v>40</v>
      </c>
      <c r="AR288" s="231" t="s">
        <v>2611</v>
      </c>
    </row>
    <row r="289" spans="1:44" x14ac:dyDescent="0.3">
      <c r="A289" s="231">
        <v>209418</v>
      </c>
      <c r="B289" s="231" t="s">
        <v>61</v>
      </c>
      <c r="C289" s="231" t="s">
        <v>2617</v>
      </c>
      <c r="D289" s="231" t="s">
        <v>2617</v>
      </c>
      <c r="E289" s="231" t="s">
        <v>2617</v>
      </c>
      <c r="F289" s="231" t="s">
        <v>2617</v>
      </c>
      <c r="G289" s="231" t="s">
        <v>2617</v>
      </c>
      <c r="H289" s="231" t="s">
        <v>2617</v>
      </c>
      <c r="I289" s="231" t="s">
        <v>2617</v>
      </c>
      <c r="J289" s="231" t="s">
        <v>2617</v>
      </c>
      <c r="K289" s="231" t="s">
        <v>2617</v>
      </c>
      <c r="L289" s="231" t="s">
        <v>2617</v>
      </c>
      <c r="M289" s="231" t="s">
        <v>2617</v>
      </c>
      <c r="N289" s="231" t="s">
        <v>2617</v>
      </c>
      <c r="O289" s="231" t="s">
        <v>2617</v>
      </c>
      <c r="P289" s="231" t="s">
        <v>2617</v>
      </c>
      <c r="Q289" s="231" t="s">
        <v>2617</v>
      </c>
      <c r="R289" s="231" t="s">
        <v>2617</v>
      </c>
      <c r="S289" s="231" t="s">
        <v>2617</v>
      </c>
      <c r="T289" s="231" t="s">
        <v>2617</v>
      </c>
      <c r="U289" s="231" t="s">
        <v>2617</v>
      </c>
      <c r="V289" s="231" t="s">
        <v>2617</v>
      </c>
      <c r="W289" s="231" t="s">
        <v>2617</v>
      </c>
      <c r="X289" s="231" t="s">
        <v>2617</v>
      </c>
      <c r="Y289" s="231" t="s">
        <v>2617</v>
      </c>
      <c r="Z289" s="231" t="s">
        <v>2617</v>
      </c>
      <c r="AA289" s="231" t="s">
        <v>2617</v>
      </c>
      <c r="AB289" s="231" t="s">
        <v>2617</v>
      </c>
      <c r="AC289" s="231" t="s">
        <v>2617</v>
      </c>
      <c r="AD289" s="231" t="s">
        <v>2617</v>
      </c>
      <c r="AE289" s="231" t="s">
        <v>2617</v>
      </c>
      <c r="AF289" s="231" t="s">
        <v>2617</v>
      </c>
      <c r="AG289" s="231" t="s">
        <v>2617</v>
      </c>
      <c r="AH289" s="231" t="s">
        <v>2617</v>
      </c>
      <c r="AI289" s="231" t="s">
        <v>2617</v>
      </c>
      <c r="AJ289" s="231" t="s">
        <v>2617</v>
      </c>
      <c r="AK289" s="231" t="s">
        <v>2617</v>
      </c>
      <c r="AL289" s="231" t="s">
        <v>2617</v>
      </c>
      <c r="AM289" s="231" t="s">
        <v>2617</v>
      </c>
      <c r="AN289" s="231" t="s">
        <v>2617</v>
      </c>
      <c r="AO289" s="231" t="s">
        <v>2617</v>
      </c>
      <c r="AP289" s="231" t="s">
        <v>2617</v>
      </c>
      <c r="AQ289" s="231">
        <v>40</v>
      </c>
      <c r="AR289" s="231" t="s">
        <v>2611</v>
      </c>
    </row>
    <row r="290" spans="1:44" x14ac:dyDescent="0.3">
      <c r="A290" s="231">
        <v>209451</v>
      </c>
      <c r="B290" s="231" t="s">
        <v>61</v>
      </c>
      <c r="C290" s="231" t="s">
        <v>2617</v>
      </c>
      <c r="D290" s="231" t="s">
        <v>2617</v>
      </c>
      <c r="E290" s="231" t="s">
        <v>2617</v>
      </c>
      <c r="F290" s="231" t="s">
        <v>2617</v>
      </c>
      <c r="G290" s="231" t="s">
        <v>2617</v>
      </c>
      <c r="H290" s="231" t="s">
        <v>2617</v>
      </c>
      <c r="I290" s="231" t="s">
        <v>2617</v>
      </c>
      <c r="J290" s="231" t="s">
        <v>2617</v>
      </c>
      <c r="K290" s="231" t="s">
        <v>2617</v>
      </c>
      <c r="L290" s="231" t="s">
        <v>2617</v>
      </c>
      <c r="M290" s="231" t="s">
        <v>2617</v>
      </c>
      <c r="N290" s="231" t="s">
        <v>2617</v>
      </c>
      <c r="O290" s="231" t="s">
        <v>2617</v>
      </c>
      <c r="P290" s="231" t="s">
        <v>2617</v>
      </c>
      <c r="Q290" s="231" t="s">
        <v>2617</v>
      </c>
      <c r="R290" s="231" t="s">
        <v>2617</v>
      </c>
      <c r="S290" s="231" t="s">
        <v>2617</v>
      </c>
      <c r="T290" s="231" t="s">
        <v>2617</v>
      </c>
      <c r="U290" s="231" t="s">
        <v>2617</v>
      </c>
      <c r="V290" s="231" t="s">
        <v>2617</v>
      </c>
      <c r="W290" s="231" t="s">
        <v>2617</v>
      </c>
      <c r="X290" s="231" t="s">
        <v>2617</v>
      </c>
      <c r="Y290" s="231" t="s">
        <v>2617</v>
      </c>
      <c r="Z290" s="231" t="s">
        <v>2617</v>
      </c>
      <c r="AA290" s="231" t="s">
        <v>2617</v>
      </c>
      <c r="AB290" s="231" t="s">
        <v>2617</v>
      </c>
      <c r="AC290" s="231" t="s">
        <v>2617</v>
      </c>
      <c r="AD290" s="231" t="s">
        <v>2617</v>
      </c>
      <c r="AE290" s="231" t="s">
        <v>2617</v>
      </c>
      <c r="AF290" s="231" t="s">
        <v>2617</v>
      </c>
      <c r="AG290" s="231" t="s">
        <v>2617</v>
      </c>
      <c r="AH290" s="231" t="s">
        <v>2617</v>
      </c>
      <c r="AI290" s="231" t="s">
        <v>2617</v>
      </c>
      <c r="AJ290" s="231" t="s">
        <v>2617</v>
      </c>
      <c r="AK290" s="231" t="s">
        <v>2617</v>
      </c>
      <c r="AL290" s="231" t="s">
        <v>2617</v>
      </c>
      <c r="AM290" s="231" t="s">
        <v>2617</v>
      </c>
      <c r="AN290" s="231" t="s">
        <v>2617</v>
      </c>
      <c r="AO290" s="231" t="s">
        <v>2617</v>
      </c>
      <c r="AP290" s="231" t="s">
        <v>2617</v>
      </c>
      <c r="AQ290" s="231">
        <v>40</v>
      </c>
      <c r="AR290" s="231" t="s">
        <v>2611</v>
      </c>
    </row>
    <row r="291" spans="1:44" x14ac:dyDescent="0.3">
      <c r="A291" s="231">
        <v>209507</v>
      </c>
      <c r="B291" s="231" t="s">
        <v>61</v>
      </c>
      <c r="C291" s="231" t="s">
        <v>2617</v>
      </c>
      <c r="D291" s="231" t="s">
        <v>2617</v>
      </c>
      <c r="E291" s="231" t="s">
        <v>2617</v>
      </c>
      <c r="F291" s="231" t="s">
        <v>2617</v>
      </c>
      <c r="G291" s="231" t="s">
        <v>2617</v>
      </c>
      <c r="H291" s="231" t="s">
        <v>2617</v>
      </c>
      <c r="I291" s="231" t="s">
        <v>2617</v>
      </c>
      <c r="J291" s="231" t="s">
        <v>2617</v>
      </c>
      <c r="K291" s="231" t="s">
        <v>2617</v>
      </c>
      <c r="L291" s="231" t="s">
        <v>2617</v>
      </c>
      <c r="M291" s="231" t="s">
        <v>2617</v>
      </c>
      <c r="N291" s="231" t="s">
        <v>2617</v>
      </c>
      <c r="O291" s="231" t="s">
        <v>2617</v>
      </c>
      <c r="P291" s="231" t="s">
        <v>2617</v>
      </c>
      <c r="Q291" s="231" t="s">
        <v>2617</v>
      </c>
      <c r="R291" s="231" t="s">
        <v>2617</v>
      </c>
      <c r="S291" s="231" t="s">
        <v>2617</v>
      </c>
      <c r="T291" s="231" t="s">
        <v>2617</v>
      </c>
      <c r="U291" s="231" t="s">
        <v>2617</v>
      </c>
      <c r="V291" s="231" t="s">
        <v>2617</v>
      </c>
      <c r="W291" s="231" t="s">
        <v>2617</v>
      </c>
      <c r="X291" s="231" t="s">
        <v>2617</v>
      </c>
      <c r="Y291" s="231" t="s">
        <v>2617</v>
      </c>
      <c r="Z291" s="231" t="s">
        <v>2617</v>
      </c>
      <c r="AA291" s="231" t="s">
        <v>2617</v>
      </c>
      <c r="AB291" s="231" t="s">
        <v>2617</v>
      </c>
      <c r="AC291" s="231" t="s">
        <v>2617</v>
      </c>
      <c r="AD291" s="231" t="s">
        <v>2617</v>
      </c>
      <c r="AE291" s="231" t="s">
        <v>2617</v>
      </c>
      <c r="AF291" s="231" t="s">
        <v>2617</v>
      </c>
      <c r="AG291" s="231" t="s">
        <v>2617</v>
      </c>
      <c r="AH291" s="231" t="s">
        <v>2617</v>
      </c>
      <c r="AI291" s="231" t="s">
        <v>2617</v>
      </c>
      <c r="AJ291" s="231" t="s">
        <v>2617</v>
      </c>
      <c r="AK291" s="231" t="s">
        <v>2617</v>
      </c>
      <c r="AL291" s="231" t="s">
        <v>2617</v>
      </c>
      <c r="AM291" s="231" t="s">
        <v>2617</v>
      </c>
      <c r="AN291" s="231" t="s">
        <v>2617</v>
      </c>
      <c r="AO291" s="231" t="s">
        <v>2617</v>
      </c>
      <c r="AP291" s="231" t="s">
        <v>2617</v>
      </c>
      <c r="AQ291" s="231">
        <v>40</v>
      </c>
      <c r="AR291" s="231" t="s">
        <v>2611</v>
      </c>
    </row>
    <row r="292" spans="1:44" x14ac:dyDescent="0.3">
      <c r="A292" s="231">
        <v>209580</v>
      </c>
      <c r="B292" s="231" t="s">
        <v>61</v>
      </c>
      <c r="C292" s="231" t="s">
        <v>2617</v>
      </c>
      <c r="D292" s="231" t="s">
        <v>2617</v>
      </c>
      <c r="E292" s="231" t="s">
        <v>2617</v>
      </c>
      <c r="F292" s="231" t="s">
        <v>2617</v>
      </c>
      <c r="G292" s="231" t="s">
        <v>2617</v>
      </c>
      <c r="H292" s="231" t="s">
        <v>2617</v>
      </c>
      <c r="I292" s="231" t="s">
        <v>2617</v>
      </c>
      <c r="J292" s="231" t="s">
        <v>2617</v>
      </c>
      <c r="K292" s="231" t="s">
        <v>2617</v>
      </c>
      <c r="L292" s="231" t="s">
        <v>2617</v>
      </c>
      <c r="M292" s="231" t="s">
        <v>2617</v>
      </c>
      <c r="N292" s="231" t="s">
        <v>2617</v>
      </c>
      <c r="O292" s="231" t="s">
        <v>2617</v>
      </c>
      <c r="P292" s="231" t="s">
        <v>2617</v>
      </c>
      <c r="Q292" s="231" t="s">
        <v>2617</v>
      </c>
      <c r="R292" s="231" t="s">
        <v>2617</v>
      </c>
      <c r="S292" s="231" t="s">
        <v>2617</v>
      </c>
      <c r="T292" s="231" t="s">
        <v>2617</v>
      </c>
      <c r="U292" s="231" t="s">
        <v>2617</v>
      </c>
      <c r="V292" s="231" t="s">
        <v>2617</v>
      </c>
      <c r="W292" s="231" t="s">
        <v>2617</v>
      </c>
      <c r="X292" s="231" t="s">
        <v>2617</v>
      </c>
      <c r="Y292" s="231" t="s">
        <v>2617</v>
      </c>
      <c r="Z292" s="231" t="s">
        <v>2617</v>
      </c>
      <c r="AA292" s="231" t="s">
        <v>2617</v>
      </c>
      <c r="AB292" s="231" t="s">
        <v>2617</v>
      </c>
      <c r="AC292" s="231" t="s">
        <v>2617</v>
      </c>
      <c r="AD292" s="231" t="s">
        <v>2617</v>
      </c>
      <c r="AE292" s="231" t="s">
        <v>2617</v>
      </c>
      <c r="AF292" s="231" t="s">
        <v>2617</v>
      </c>
      <c r="AG292" s="231" t="s">
        <v>2617</v>
      </c>
      <c r="AH292" s="231" t="s">
        <v>2617</v>
      </c>
      <c r="AI292" s="231" t="s">
        <v>2617</v>
      </c>
      <c r="AJ292" s="231" t="s">
        <v>2617</v>
      </c>
      <c r="AK292" s="231" t="s">
        <v>2617</v>
      </c>
      <c r="AL292" s="231" t="s">
        <v>2617</v>
      </c>
      <c r="AM292" s="231" t="s">
        <v>2617</v>
      </c>
      <c r="AN292" s="231" t="s">
        <v>2617</v>
      </c>
      <c r="AO292" s="231" t="s">
        <v>2617</v>
      </c>
      <c r="AP292" s="231" t="s">
        <v>2617</v>
      </c>
      <c r="AQ292" s="231">
        <v>40</v>
      </c>
      <c r="AR292" s="231" t="s">
        <v>2611</v>
      </c>
    </row>
    <row r="293" spans="1:44" x14ac:dyDescent="0.3">
      <c r="A293" s="231">
        <v>209742</v>
      </c>
      <c r="B293" s="231" t="s">
        <v>61</v>
      </c>
      <c r="C293" s="231" t="s">
        <v>2617</v>
      </c>
      <c r="D293" s="231" t="s">
        <v>2617</v>
      </c>
      <c r="E293" s="231" t="s">
        <v>2617</v>
      </c>
      <c r="F293" s="231" t="s">
        <v>2617</v>
      </c>
      <c r="G293" s="231" t="s">
        <v>2617</v>
      </c>
      <c r="H293" s="231" t="s">
        <v>2617</v>
      </c>
      <c r="I293" s="231" t="s">
        <v>2617</v>
      </c>
      <c r="J293" s="231" t="s">
        <v>2617</v>
      </c>
      <c r="K293" s="231" t="s">
        <v>2617</v>
      </c>
      <c r="L293" s="231" t="s">
        <v>2617</v>
      </c>
      <c r="M293" s="231" t="s">
        <v>2617</v>
      </c>
      <c r="N293" s="231" t="s">
        <v>2617</v>
      </c>
      <c r="O293" s="231" t="s">
        <v>2617</v>
      </c>
      <c r="P293" s="231" t="s">
        <v>2617</v>
      </c>
      <c r="Q293" s="231" t="s">
        <v>2617</v>
      </c>
      <c r="R293" s="231" t="s">
        <v>2617</v>
      </c>
      <c r="S293" s="231" t="s">
        <v>2617</v>
      </c>
      <c r="T293" s="231" t="s">
        <v>2617</v>
      </c>
      <c r="U293" s="231" t="s">
        <v>2617</v>
      </c>
      <c r="V293" s="231" t="s">
        <v>2617</v>
      </c>
      <c r="W293" s="231" t="s">
        <v>2617</v>
      </c>
      <c r="X293" s="231" t="s">
        <v>2617</v>
      </c>
      <c r="Y293" s="231" t="s">
        <v>2617</v>
      </c>
      <c r="Z293" s="231" t="s">
        <v>2617</v>
      </c>
      <c r="AA293" s="231" t="s">
        <v>2617</v>
      </c>
      <c r="AB293" s="231" t="s">
        <v>2617</v>
      </c>
      <c r="AC293" s="231" t="s">
        <v>2617</v>
      </c>
      <c r="AD293" s="231" t="s">
        <v>2617</v>
      </c>
      <c r="AE293" s="231" t="s">
        <v>2617</v>
      </c>
      <c r="AF293" s="231" t="s">
        <v>2617</v>
      </c>
      <c r="AG293" s="231" t="s">
        <v>2617</v>
      </c>
      <c r="AH293" s="231" t="s">
        <v>2617</v>
      </c>
      <c r="AI293" s="231" t="s">
        <v>2617</v>
      </c>
      <c r="AJ293" s="231" t="s">
        <v>2617</v>
      </c>
      <c r="AK293" s="231" t="s">
        <v>2617</v>
      </c>
      <c r="AL293" s="231" t="s">
        <v>2617</v>
      </c>
      <c r="AM293" s="231" t="s">
        <v>2617</v>
      </c>
      <c r="AN293" s="231" t="s">
        <v>2617</v>
      </c>
      <c r="AO293" s="231" t="s">
        <v>2617</v>
      </c>
      <c r="AP293" s="231" t="s">
        <v>2617</v>
      </c>
      <c r="AQ293" s="231">
        <v>40</v>
      </c>
      <c r="AR293" s="231" t="s">
        <v>2611</v>
      </c>
    </row>
    <row r="294" spans="1:44" x14ac:dyDescent="0.3">
      <c r="A294" s="231">
        <v>209779</v>
      </c>
      <c r="B294" s="231" t="s">
        <v>61</v>
      </c>
      <c r="C294" s="231" t="s">
        <v>2617</v>
      </c>
      <c r="D294" s="231" t="s">
        <v>2617</v>
      </c>
      <c r="E294" s="231" t="s">
        <v>2617</v>
      </c>
      <c r="F294" s="231" t="s">
        <v>2617</v>
      </c>
      <c r="G294" s="231" t="s">
        <v>2617</v>
      </c>
      <c r="H294" s="231" t="s">
        <v>2617</v>
      </c>
      <c r="I294" s="231" t="s">
        <v>2617</v>
      </c>
      <c r="J294" s="231" t="s">
        <v>2617</v>
      </c>
      <c r="K294" s="231" t="s">
        <v>2617</v>
      </c>
      <c r="L294" s="231" t="s">
        <v>2617</v>
      </c>
      <c r="M294" s="231" t="s">
        <v>2617</v>
      </c>
      <c r="N294" s="231" t="s">
        <v>2617</v>
      </c>
      <c r="O294" s="231" t="s">
        <v>2617</v>
      </c>
      <c r="P294" s="231" t="s">
        <v>2617</v>
      </c>
      <c r="Q294" s="231" t="s">
        <v>2617</v>
      </c>
      <c r="R294" s="231" t="s">
        <v>2617</v>
      </c>
      <c r="S294" s="231" t="s">
        <v>2617</v>
      </c>
      <c r="T294" s="231" t="s">
        <v>2617</v>
      </c>
      <c r="U294" s="231" t="s">
        <v>2617</v>
      </c>
      <c r="V294" s="231" t="s">
        <v>2617</v>
      </c>
      <c r="W294" s="231" t="s">
        <v>2617</v>
      </c>
      <c r="X294" s="231" t="s">
        <v>2617</v>
      </c>
      <c r="Y294" s="231" t="s">
        <v>2617</v>
      </c>
      <c r="Z294" s="231" t="s">
        <v>2617</v>
      </c>
      <c r="AA294" s="231" t="s">
        <v>2617</v>
      </c>
      <c r="AB294" s="231" t="s">
        <v>2617</v>
      </c>
      <c r="AC294" s="231" t="s">
        <v>2617</v>
      </c>
      <c r="AD294" s="231" t="s">
        <v>2617</v>
      </c>
      <c r="AE294" s="231" t="s">
        <v>2617</v>
      </c>
      <c r="AF294" s="231" t="s">
        <v>2617</v>
      </c>
      <c r="AG294" s="231" t="s">
        <v>2617</v>
      </c>
      <c r="AH294" s="231" t="s">
        <v>2617</v>
      </c>
      <c r="AI294" s="231" t="s">
        <v>2617</v>
      </c>
      <c r="AJ294" s="231" t="s">
        <v>2617</v>
      </c>
      <c r="AK294" s="231" t="s">
        <v>2617</v>
      </c>
      <c r="AL294" s="231" t="s">
        <v>2617</v>
      </c>
      <c r="AM294" s="231" t="s">
        <v>2617</v>
      </c>
      <c r="AN294" s="231" t="s">
        <v>2617</v>
      </c>
      <c r="AO294" s="231" t="s">
        <v>2617</v>
      </c>
      <c r="AP294" s="231" t="s">
        <v>2617</v>
      </c>
      <c r="AQ294" s="231">
        <v>40</v>
      </c>
      <c r="AR294" s="231" t="s">
        <v>2611</v>
      </c>
    </row>
    <row r="295" spans="1:44" x14ac:dyDescent="0.3">
      <c r="A295" s="231">
        <v>209830</v>
      </c>
      <c r="B295" s="231" t="s">
        <v>61</v>
      </c>
      <c r="C295" s="231" t="s">
        <v>2617</v>
      </c>
      <c r="D295" s="231" t="s">
        <v>2617</v>
      </c>
      <c r="E295" s="231" t="s">
        <v>2617</v>
      </c>
      <c r="F295" s="231" t="s">
        <v>2617</v>
      </c>
      <c r="G295" s="231" t="s">
        <v>2617</v>
      </c>
      <c r="H295" s="231" t="s">
        <v>2617</v>
      </c>
      <c r="I295" s="231" t="s">
        <v>2617</v>
      </c>
      <c r="J295" s="231" t="s">
        <v>2617</v>
      </c>
      <c r="K295" s="231" t="s">
        <v>2617</v>
      </c>
      <c r="L295" s="231" t="s">
        <v>2617</v>
      </c>
      <c r="M295" s="231" t="s">
        <v>2617</v>
      </c>
      <c r="N295" s="231" t="s">
        <v>2617</v>
      </c>
      <c r="O295" s="231" t="s">
        <v>2617</v>
      </c>
      <c r="P295" s="231" t="s">
        <v>2617</v>
      </c>
      <c r="Q295" s="231" t="s">
        <v>2617</v>
      </c>
      <c r="R295" s="231" t="s">
        <v>2617</v>
      </c>
      <c r="S295" s="231" t="s">
        <v>2617</v>
      </c>
      <c r="T295" s="231" t="s">
        <v>2617</v>
      </c>
      <c r="U295" s="231" t="s">
        <v>2617</v>
      </c>
      <c r="V295" s="231" t="s">
        <v>2617</v>
      </c>
      <c r="W295" s="231" t="s">
        <v>2617</v>
      </c>
      <c r="X295" s="231" t="s">
        <v>2617</v>
      </c>
      <c r="Y295" s="231" t="s">
        <v>2617</v>
      </c>
      <c r="Z295" s="231" t="s">
        <v>2617</v>
      </c>
      <c r="AA295" s="231" t="s">
        <v>2617</v>
      </c>
      <c r="AB295" s="231" t="s">
        <v>2617</v>
      </c>
      <c r="AC295" s="231" t="s">
        <v>2617</v>
      </c>
      <c r="AD295" s="231" t="s">
        <v>2617</v>
      </c>
      <c r="AE295" s="231" t="s">
        <v>2617</v>
      </c>
      <c r="AF295" s="231" t="s">
        <v>2617</v>
      </c>
      <c r="AG295" s="231" t="s">
        <v>2617</v>
      </c>
      <c r="AH295" s="231" t="s">
        <v>2617</v>
      </c>
      <c r="AI295" s="231" t="s">
        <v>2617</v>
      </c>
      <c r="AJ295" s="231" t="s">
        <v>2617</v>
      </c>
      <c r="AK295" s="231" t="s">
        <v>2617</v>
      </c>
      <c r="AL295" s="231" t="s">
        <v>2617</v>
      </c>
      <c r="AM295" s="231" t="s">
        <v>2617</v>
      </c>
      <c r="AN295" s="231" t="s">
        <v>2617</v>
      </c>
      <c r="AO295" s="231" t="s">
        <v>2617</v>
      </c>
      <c r="AP295" s="231" t="s">
        <v>2617</v>
      </c>
      <c r="AQ295" s="231">
        <v>40</v>
      </c>
      <c r="AR295" s="231" t="s">
        <v>2611</v>
      </c>
    </row>
    <row r="296" spans="1:44" x14ac:dyDescent="0.3">
      <c r="A296" s="231">
        <v>209848</v>
      </c>
      <c r="B296" s="231" t="s">
        <v>61</v>
      </c>
      <c r="C296" s="231" t="s">
        <v>2617</v>
      </c>
      <c r="D296" s="231" t="s">
        <v>2617</v>
      </c>
      <c r="E296" s="231" t="s">
        <v>2617</v>
      </c>
      <c r="F296" s="231" t="s">
        <v>2617</v>
      </c>
      <c r="G296" s="231" t="s">
        <v>2617</v>
      </c>
      <c r="H296" s="231" t="s">
        <v>2617</v>
      </c>
      <c r="I296" s="231" t="s">
        <v>2617</v>
      </c>
      <c r="J296" s="231" t="s">
        <v>2617</v>
      </c>
      <c r="K296" s="231" t="s">
        <v>2617</v>
      </c>
      <c r="L296" s="231" t="s">
        <v>2617</v>
      </c>
      <c r="M296" s="231" t="s">
        <v>2617</v>
      </c>
      <c r="N296" s="231" t="s">
        <v>2617</v>
      </c>
      <c r="O296" s="231" t="s">
        <v>2617</v>
      </c>
      <c r="P296" s="231" t="s">
        <v>2617</v>
      </c>
      <c r="Q296" s="231" t="s">
        <v>2617</v>
      </c>
      <c r="R296" s="231" t="s">
        <v>2617</v>
      </c>
      <c r="S296" s="231" t="s">
        <v>2617</v>
      </c>
      <c r="T296" s="231" t="s">
        <v>2617</v>
      </c>
      <c r="U296" s="231" t="s">
        <v>2617</v>
      </c>
      <c r="V296" s="231" t="s">
        <v>2617</v>
      </c>
      <c r="W296" s="231" t="s">
        <v>2617</v>
      </c>
      <c r="X296" s="231" t="s">
        <v>2617</v>
      </c>
      <c r="Y296" s="231" t="s">
        <v>2617</v>
      </c>
      <c r="Z296" s="231" t="s">
        <v>2617</v>
      </c>
      <c r="AA296" s="231" t="s">
        <v>2617</v>
      </c>
      <c r="AB296" s="231" t="s">
        <v>2617</v>
      </c>
      <c r="AC296" s="231" t="s">
        <v>2617</v>
      </c>
      <c r="AD296" s="231" t="s">
        <v>2617</v>
      </c>
      <c r="AE296" s="231" t="s">
        <v>2617</v>
      </c>
      <c r="AF296" s="231" t="s">
        <v>2617</v>
      </c>
      <c r="AG296" s="231" t="s">
        <v>2617</v>
      </c>
      <c r="AH296" s="231" t="s">
        <v>2617</v>
      </c>
      <c r="AI296" s="231" t="s">
        <v>2617</v>
      </c>
      <c r="AJ296" s="231" t="s">
        <v>2617</v>
      </c>
      <c r="AK296" s="231" t="s">
        <v>2617</v>
      </c>
      <c r="AL296" s="231" t="s">
        <v>2617</v>
      </c>
      <c r="AM296" s="231" t="s">
        <v>2617</v>
      </c>
      <c r="AN296" s="231" t="s">
        <v>2617</v>
      </c>
      <c r="AO296" s="231" t="s">
        <v>2617</v>
      </c>
      <c r="AP296" s="231" t="s">
        <v>2617</v>
      </c>
      <c r="AQ296" s="231">
        <v>40</v>
      </c>
      <c r="AR296" s="231" t="s">
        <v>2611</v>
      </c>
    </row>
    <row r="297" spans="1:44" x14ac:dyDescent="0.3">
      <c r="A297" s="231">
        <v>209859</v>
      </c>
      <c r="B297" s="231" t="s">
        <v>61</v>
      </c>
      <c r="C297" s="231" t="s">
        <v>2617</v>
      </c>
      <c r="D297" s="231" t="s">
        <v>2617</v>
      </c>
      <c r="E297" s="231" t="s">
        <v>2617</v>
      </c>
      <c r="F297" s="231" t="s">
        <v>2617</v>
      </c>
      <c r="G297" s="231" t="s">
        <v>2617</v>
      </c>
      <c r="H297" s="231" t="s">
        <v>2617</v>
      </c>
      <c r="I297" s="231" t="s">
        <v>2617</v>
      </c>
      <c r="J297" s="231" t="s">
        <v>2617</v>
      </c>
      <c r="K297" s="231" t="s">
        <v>2617</v>
      </c>
      <c r="L297" s="231" t="s">
        <v>2617</v>
      </c>
      <c r="M297" s="231" t="s">
        <v>2617</v>
      </c>
      <c r="N297" s="231" t="s">
        <v>2617</v>
      </c>
      <c r="O297" s="231" t="s">
        <v>2617</v>
      </c>
      <c r="P297" s="231" t="s">
        <v>2617</v>
      </c>
      <c r="Q297" s="231" t="s">
        <v>2617</v>
      </c>
      <c r="R297" s="231" t="s">
        <v>2617</v>
      </c>
      <c r="S297" s="231" t="s">
        <v>2617</v>
      </c>
      <c r="T297" s="231" t="s">
        <v>2617</v>
      </c>
      <c r="U297" s="231" t="s">
        <v>2617</v>
      </c>
      <c r="V297" s="231" t="s">
        <v>2617</v>
      </c>
      <c r="W297" s="231" t="s">
        <v>2617</v>
      </c>
      <c r="X297" s="231" t="s">
        <v>2617</v>
      </c>
      <c r="Y297" s="231" t="s">
        <v>2617</v>
      </c>
      <c r="Z297" s="231" t="s">
        <v>2617</v>
      </c>
      <c r="AA297" s="231" t="s">
        <v>2617</v>
      </c>
      <c r="AB297" s="231" t="s">
        <v>2617</v>
      </c>
      <c r="AC297" s="231" t="s">
        <v>2617</v>
      </c>
      <c r="AD297" s="231" t="s">
        <v>2617</v>
      </c>
      <c r="AE297" s="231" t="s">
        <v>2617</v>
      </c>
      <c r="AF297" s="231" t="s">
        <v>2617</v>
      </c>
      <c r="AG297" s="231" t="s">
        <v>2617</v>
      </c>
      <c r="AH297" s="231" t="s">
        <v>2617</v>
      </c>
      <c r="AI297" s="231" t="s">
        <v>2617</v>
      </c>
      <c r="AJ297" s="231" t="s">
        <v>2617</v>
      </c>
      <c r="AK297" s="231" t="s">
        <v>2617</v>
      </c>
      <c r="AL297" s="231" t="s">
        <v>2617</v>
      </c>
      <c r="AM297" s="231" t="s">
        <v>2617</v>
      </c>
      <c r="AN297" s="231" t="s">
        <v>2617</v>
      </c>
      <c r="AO297" s="231" t="s">
        <v>2617</v>
      </c>
      <c r="AP297" s="231" t="s">
        <v>2617</v>
      </c>
      <c r="AQ297" s="231">
        <v>40</v>
      </c>
      <c r="AR297" s="231" t="s">
        <v>2611</v>
      </c>
    </row>
    <row r="298" spans="1:44" x14ac:dyDescent="0.3">
      <c r="A298" s="231">
        <v>209905</v>
      </c>
      <c r="B298" s="231" t="s">
        <v>61</v>
      </c>
      <c r="C298" s="231" t="s">
        <v>2617</v>
      </c>
      <c r="D298" s="231" t="s">
        <v>2617</v>
      </c>
      <c r="E298" s="231" t="s">
        <v>2617</v>
      </c>
      <c r="F298" s="231" t="s">
        <v>2617</v>
      </c>
      <c r="G298" s="231" t="s">
        <v>2617</v>
      </c>
      <c r="H298" s="231" t="s">
        <v>2617</v>
      </c>
      <c r="I298" s="231" t="s">
        <v>2617</v>
      </c>
      <c r="J298" s="231" t="s">
        <v>2617</v>
      </c>
      <c r="K298" s="231" t="s">
        <v>2617</v>
      </c>
      <c r="L298" s="231" t="s">
        <v>2617</v>
      </c>
      <c r="M298" s="231" t="s">
        <v>2617</v>
      </c>
      <c r="N298" s="231" t="s">
        <v>2617</v>
      </c>
      <c r="O298" s="231" t="s">
        <v>2617</v>
      </c>
      <c r="P298" s="231" t="s">
        <v>2617</v>
      </c>
      <c r="Q298" s="231" t="s">
        <v>2617</v>
      </c>
      <c r="R298" s="231" t="s">
        <v>2617</v>
      </c>
      <c r="S298" s="231" t="s">
        <v>2617</v>
      </c>
      <c r="T298" s="231" t="s">
        <v>2617</v>
      </c>
      <c r="U298" s="231" t="s">
        <v>2617</v>
      </c>
      <c r="V298" s="231" t="s">
        <v>2617</v>
      </c>
      <c r="W298" s="231" t="s">
        <v>2617</v>
      </c>
      <c r="X298" s="231" t="s">
        <v>2617</v>
      </c>
      <c r="Y298" s="231" t="s">
        <v>2617</v>
      </c>
      <c r="Z298" s="231" t="s">
        <v>2617</v>
      </c>
      <c r="AA298" s="231" t="s">
        <v>2617</v>
      </c>
      <c r="AB298" s="231" t="s">
        <v>2617</v>
      </c>
      <c r="AC298" s="231" t="s">
        <v>2617</v>
      </c>
      <c r="AD298" s="231" t="s">
        <v>2617</v>
      </c>
      <c r="AE298" s="231" t="s">
        <v>2617</v>
      </c>
      <c r="AF298" s="231" t="s">
        <v>2617</v>
      </c>
      <c r="AG298" s="231" t="s">
        <v>2617</v>
      </c>
      <c r="AH298" s="231" t="s">
        <v>2617</v>
      </c>
      <c r="AI298" s="231" t="s">
        <v>2617</v>
      </c>
      <c r="AJ298" s="231" t="s">
        <v>2617</v>
      </c>
      <c r="AK298" s="231" t="s">
        <v>2617</v>
      </c>
      <c r="AL298" s="231" t="s">
        <v>2617</v>
      </c>
      <c r="AM298" s="231" t="s">
        <v>2617</v>
      </c>
      <c r="AN298" s="231" t="s">
        <v>2617</v>
      </c>
      <c r="AO298" s="231" t="s">
        <v>2617</v>
      </c>
      <c r="AP298" s="231" t="s">
        <v>2617</v>
      </c>
      <c r="AQ298" s="231">
        <v>40</v>
      </c>
      <c r="AR298" s="231" t="s">
        <v>2611</v>
      </c>
    </row>
    <row r="299" spans="1:44" x14ac:dyDescent="0.3">
      <c r="A299" s="231">
        <v>209989</v>
      </c>
      <c r="B299" s="231" t="s">
        <v>61</v>
      </c>
      <c r="C299" s="231" t="s">
        <v>2617</v>
      </c>
      <c r="D299" s="231" t="s">
        <v>2617</v>
      </c>
      <c r="E299" s="231" t="s">
        <v>2617</v>
      </c>
      <c r="F299" s="231" t="s">
        <v>2617</v>
      </c>
      <c r="G299" s="231" t="s">
        <v>2617</v>
      </c>
      <c r="H299" s="231" t="s">
        <v>2617</v>
      </c>
      <c r="I299" s="231" t="s">
        <v>2617</v>
      </c>
      <c r="J299" s="231" t="s">
        <v>2617</v>
      </c>
      <c r="K299" s="231" t="s">
        <v>2617</v>
      </c>
      <c r="L299" s="231" t="s">
        <v>2617</v>
      </c>
      <c r="M299" s="231" t="s">
        <v>2617</v>
      </c>
      <c r="N299" s="231" t="s">
        <v>2617</v>
      </c>
      <c r="O299" s="231" t="s">
        <v>2617</v>
      </c>
      <c r="P299" s="231" t="s">
        <v>2617</v>
      </c>
      <c r="Q299" s="231" t="s">
        <v>2617</v>
      </c>
      <c r="R299" s="231" t="s">
        <v>2617</v>
      </c>
      <c r="S299" s="231" t="s">
        <v>2617</v>
      </c>
      <c r="T299" s="231" t="s">
        <v>2617</v>
      </c>
      <c r="U299" s="231" t="s">
        <v>2617</v>
      </c>
      <c r="V299" s="231" t="s">
        <v>2617</v>
      </c>
      <c r="W299" s="231" t="s">
        <v>2617</v>
      </c>
      <c r="X299" s="231" t="s">
        <v>2617</v>
      </c>
      <c r="Y299" s="231" t="s">
        <v>2617</v>
      </c>
      <c r="Z299" s="231" t="s">
        <v>2617</v>
      </c>
      <c r="AA299" s="231" t="s">
        <v>2617</v>
      </c>
      <c r="AB299" s="231" t="s">
        <v>2617</v>
      </c>
      <c r="AC299" s="231" t="s">
        <v>2617</v>
      </c>
      <c r="AD299" s="231" t="s">
        <v>2617</v>
      </c>
      <c r="AE299" s="231" t="s">
        <v>2617</v>
      </c>
      <c r="AF299" s="231" t="s">
        <v>2617</v>
      </c>
      <c r="AG299" s="231" t="s">
        <v>2617</v>
      </c>
      <c r="AH299" s="231" t="s">
        <v>2617</v>
      </c>
      <c r="AI299" s="231" t="s">
        <v>2617</v>
      </c>
      <c r="AJ299" s="231" t="s">
        <v>2617</v>
      </c>
      <c r="AK299" s="231" t="s">
        <v>2617</v>
      </c>
      <c r="AL299" s="231" t="s">
        <v>2617</v>
      </c>
      <c r="AM299" s="231" t="s">
        <v>2617</v>
      </c>
      <c r="AN299" s="231" t="s">
        <v>2617</v>
      </c>
      <c r="AO299" s="231" t="s">
        <v>2617</v>
      </c>
      <c r="AP299" s="231" t="s">
        <v>2617</v>
      </c>
      <c r="AQ299" s="231">
        <v>40</v>
      </c>
      <c r="AR299" s="231" t="s">
        <v>2611</v>
      </c>
    </row>
    <row r="300" spans="1:44" x14ac:dyDescent="0.3">
      <c r="A300" s="231">
        <v>210004</v>
      </c>
      <c r="B300" s="231" t="s">
        <v>61</v>
      </c>
      <c r="C300" s="231" t="s">
        <v>2617</v>
      </c>
      <c r="D300" s="231" t="s">
        <v>2617</v>
      </c>
      <c r="E300" s="231" t="s">
        <v>2617</v>
      </c>
      <c r="F300" s="231" t="s">
        <v>2617</v>
      </c>
      <c r="G300" s="231" t="s">
        <v>2617</v>
      </c>
      <c r="H300" s="231" t="s">
        <v>2617</v>
      </c>
      <c r="I300" s="231" t="s">
        <v>2617</v>
      </c>
      <c r="J300" s="231" t="s">
        <v>2617</v>
      </c>
      <c r="K300" s="231" t="s">
        <v>2617</v>
      </c>
      <c r="L300" s="231" t="s">
        <v>2617</v>
      </c>
      <c r="M300" s="231" t="s">
        <v>2617</v>
      </c>
      <c r="N300" s="231" t="s">
        <v>2617</v>
      </c>
      <c r="O300" s="231" t="s">
        <v>2617</v>
      </c>
      <c r="P300" s="231" t="s">
        <v>2617</v>
      </c>
      <c r="Q300" s="231" t="s">
        <v>2617</v>
      </c>
      <c r="R300" s="231" t="s">
        <v>2617</v>
      </c>
      <c r="S300" s="231" t="s">
        <v>2617</v>
      </c>
      <c r="T300" s="231" t="s">
        <v>2617</v>
      </c>
      <c r="U300" s="231" t="s">
        <v>2617</v>
      </c>
      <c r="V300" s="231" t="s">
        <v>2617</v>
      </c>
      <c r="W300" s="231" t="s">
        <v>2617</v>
      </c>
      <c r="X300" s="231" t="s">
        <v>2617</v>
      </c>
      <c r="Y300" s="231" t="s">
        <v>2617</v>
      </c>
      <c r="Z300" s="231" t="s">
        <v>2617</v>
      </c>
      <c r="AA300" s="231" t="s">
        <v>2617</v>
      </c>
      <c r="AB300" s="231" t="s">
        <v>2617</v>
      </c>
      <c r="AC300" s="231" t="s">
        <v>2617</v>
      </c>
      <c r="AD300" s="231" t="s">
        <v>2617</v>
      </c>
      <c r="AE300" s="231" t="s">
        <v>2617</v>
      </c>
      <c r="AF300" s="231" t="s">
        <v>2617</v>
      </c>
      <c r="AG300" s="231" t="s">
        <v>2617</v>
      </c>
      <c r="AH300" s="231" t="s">
        <v>2617</v>
      </c>
      <c r="AI300" s="231" t="s">
        <v>2617</v>
      </c>
      <c r="AJ300" s="231" t="s">
        <v>2617</v>
      </c>
      <c r="AK300" s="231" t="s">
        <v>2617</v>
      </c>
      <c r="AL300" s="231" t="s">
        <v>2617</v>
      </c>
      <c r="AM300" s="231" t="s">
        <v>2617</v>
      </c>
      <c r="AN300" s="231" t="s">
        <v>2617</v>
      </c>
      <c r="AO300" s="231" t="s">
        <v>2617</v>
      </c>
      <c r="AP300" s="231" t="s">
        <v>2617</v>
      </c>
      <c r="AQ300" s="231">
        <v>40</v>
      </c>
      <c r="AR300" s="231" t="s">
        <v>2611</v>
      </c>
    </row>
    <row r="301" spans="1:44" x14ac:dyDescent="0.3">
      <c r="A301" s="231">
        <v>210017</v>
      </c>
      <c r="B301" s="231" t="s">
        <v>61</v>
      </c>
      <c r="C301" s="231" t="s">
        <v>2617</v>
      </c>
      <c r="D301" s="231" t="s">
        <v>2617</v>
      </c>
      <c r="E301" s="231" t="s">
        <v>2617</v>
      </c>
      <c r="F301" s="231" t="s">
        <v>2617</v>
      </c>
      <c r="G301" s="231" t="s">
        <v>2617</v>
      </c>
      <c r="H301" s="231" t="s">
        <v>2617</v>
      </c>
      <c r="I301" s="231" t="s">
        <v>2617</v>
      </c>
      <c r="J301" s="231" t="s">
        <v>2617</v>
      </c>
      <c r="K301" s="231" t="s">
        <v>2617</v>
      </c>
      <c r="L301" s="231" t="s">
        <v>2617</v>
      </c>
      <c r="M301" s="231" t="s">
        <v>2617</v>
      </c>
      <c r="N301" s="231" t="s">
        <v>2617</v>
      </c>
      <c r="O301" s="231" t="s">
        <v>2617</v>
      </c>
      <c r="P301" s="231" t="s">
        <v>2617</v>
      </c>
      <c r="Q301" s="231" t="s">
        <v>2617</v>
      </c>
      <c r="R301" s="231" t="s">
        <v>2617</v>
      </c>
      <c r="S301" s="231" t="s">
        <v>2617</v>
      </c>
      <c r="T301" s="231" t="s">
        <v>2617</v>
      </c>
      <c r="U301" s="231" t="s">
        <v>2617</v>
      </c>
      <c r="V301" s="231" t="s">
        <v>2617</v>
      </c>
      <c r="W301" s="231" t="s">
        <v>2617</v>
      </c>
      <c r="X301" s="231" t="s">
        <v>2617</v>
      </c>
      <c r="Y301" s="231" t="s">
        <v>2617</v>
      </c>
      <c r="Z301" s="231" t="s">
        <v>2617</v>
      </c>
      <c r="AA301" s="231" t="s">
        <v>2617</v>
      </c>
      <c r="AB301" s="231" t="s">
        <v>2617</v>
      </c>
      <c r="AC301" s="231" t="s">
        <v>2617</v>
      </c>
      <c r="AD301" s="231" t="s">
        <v>2617</v>
      </c>
      <c r="AE301" s="231" t="s">
        <v>2617</v>
      </c>
      <c r="AF301" s="231" t="s">
        <v>2617</v>
      </c>
      <c r="AG301" s="231" t="s">
        <v>2617</v>
      </c>
      <c r="AH301" s="231" t="s">
        <v>2617</v>
      </c>
      <c r="AI301" s="231" t="s">
        <v>2617</v>
      </c>
      <c r="AJ301" s="231" t="s">
        <v>2617</v>
      </c>
      <c r="AK301" s="231" t="s">
        <v>2617</v>
      </c>
      <c r="AL301" s="231" t="s">
        <v>2617</v>
      </c>
      <c r="AM301" s="231" t="s">
        <v>2617</v>
      </c>
      <c r="AN301" s="231" t="s">
        <v>2617</v>
      </c>
      <c r="AO301" s="231" t="s">
        <v>2617</v>
      </c>
      <c r="AP301" s="231" t="s">
        <v>2617</v>
      </c>
      <c r="AQ301" s="231">
        <v>40</v>
      </c>
      <c r="AR301" s="231" t="s">
        <v>2611</v>
      </c>
    </row>
    <row r="302" spans="1:44" x14ac:dyDescent="0.3">
      <c r="A302" s="231">
        <v>210242</v>
      </c>
      <c r="B302" s="231" t="s">
        <v>61</v>
      </c>
      <c r="C302" s="231" t="s">
        <v>2617</v>
      </c>
      <c r="D302" s="231" t="s">
        <v>2617</v>
      </c>
      <c r="E302" s="231" t="s">
        <v>2617</v>
      </c>
      <c r="F302" s="231" t="s">
        <v>2617</v>
      </c>
      <c r="G302" s="231" t="s">
        <v>2617</v>
      </c>
      <c r="H302" s="231" t="s">
        <v>2617</v>
      </c>
      <c r="I302" s="231" t="s">
        <v>2617</v>
      </c>
      <c r="J302" s="231" t="s">
        <v>2617</v>
      </c>
      <c r="K302" s="231" t="s">
        <v>2617</v>
      </c>
      <c r="L302" s="231" t="s">
        <v>2617</v>
      </c>
      <c r="M302" s="231" t="s">
        <v>2617</v>
      </c>
      <c r="N302" s="231" t="s">
        <v>2617</v>
      </c>
      <c r="O302" s="231" t="s">
        <v>2617</v>
      </c>
      <c r="P302" s="231" t="s">
        <v>2617</v>
      </c>
      <c r="Q302" s="231" t="s">
        <v>2617</v>
      </c>
      <c r="R302" s="231" t="s">
        <v>2617</v>
      </c>
      <c r="S302" s="231" t="s">
        <v>2617</v>
      </c>
      <c r="T302" s="231" t="s">
        <v>2617</v>
      </c>
      <c r="U302" s="231" t="s">
        <v>2617</v>
      </c>
      <c r="V302" s="231" t="s">
        <v>2617</v>
      </c>
      <c r="W302" s="231" t="s">
        <v>2617</v>
      </c>
      <c r="X302" s="231" t="s">
        <v>2617</v>
      </c>
      <c r="Y302" s="231" t="s">
        <v>2617</v>
      </c>
      <c r="Z302" s="231" t="s">
        <v>2617</v>
      </c>
      <c r="AA302" s="231" t="s">
        <v>2617</v>
      </c>
      <c r="AB302" s="231" t="s">
        <v>2617</v>
      </c>
      <c r="AC302" s="231" t="s">
        <v>2617</v>
      </c>
      <c r="AD302" s="231" t="s">
        <v>2617</v>
      </c>
      <c r="AE302" s="231" t="s">
        <v>2617</v>
      </c>
      <c r="AF302" s="231" t="s">
        <v>2617</v>
      </c>
      <c r="AG302" s="231" t="s">
        <v>2617</v>
      </c>
      <c r="AH302" s="231" t="s">
        <v>2617</v>
      </c>
      <c r="AI302" s="231" t="s">
        <v>2617</v>
      </c>
      <c r="AJ302" s="231" t="s">
        <v>2617</v>
      </c>
      <c r="AK302" s="231" t="s">
        <v>2617</v>
      </c>
      <c r="AL302" s="231" t="s">
        <v>2617</v>
      </c>
      <c r="AM302" s="231" t="s">
        <v>2617</v>
      </c>
      <c r="AN302" s="231" t="s">
        <v>2617</v>
      </c>
      <c r="AO302" s="231" t="s">
        <v>2617</v>
      </c>
      <c r="AP302" s="231" t="s">
        <v>2617</v>
      </c>
      <c r="AQ302" s="231">
        <v>40</v>
      </c>
      <c r="AR302" s="231" t="s">
        <v>2611</v>
      </c>
    </row>
    <row r="303" spans="1:44" x14ac:dyDescent="0.3">
      <c r="A303" s="231">
        <v>210259</v>
      </c>
      <c r="B303" s="231" t="s">
        <v>61</v>
      </c>
      <c r="C303" s="231" t="s">
        <v>2617</v>
      </c>
      <c r="D303" s="231" t="s">
        <v>2617</v>
      </c>
      <c r="E303" s="231" t="s">
        <v>2617</v>
      </c>
      <c r="F303" s="231" t="s">
        <v>2617</v>
      </c>
      <c r="G303" s="231" t="s">
        <v>2617</v>
      </c>
      <c r="H303" s="231" t="s">
        <v>2617</v>
      </c>
      <c r="I303" s="231" t="s">
        <v>2617</v>
      </c>
      <c r="J303" s="231" t="s">
        <v>2617</v>
      </c>
      <c r="K303" s="231" t="s">
        <v>2617</v>
      </c>
      <c r="L303" s="231" t="s">
        <v>2617</v>
      </c>
      <c r="M303" s="231" t="s">
        <v>2617</v>
      </c>
      <c r="N303" s="231" t="s">
        <v>2617</v>
      </c>
      <c r="O303" s="231" t="s">
        <v>2617</v>
      </c>
      <c r="P303" s="231" t="s">
        <v>2617</v>
      </c>
      <c r="Q303" s="231" t="s">
        <v>2617</v>
      </c>
      <c r="R303" s="231" t="s">
        <v>2617</v>
      </c>
      <c r="S303" s="231" t="s">
        <v>2617</v>
      </c>
      <c r="T303" s="231" t="s">
        <v>2617</v>
      </c>
      <c r="U303" s="231" t="s">
        <v>2617</v>
      </c>
      <c r="V303" s="231" t="s">
        <v>2617</v>
      </c>
      <c r="W303" s="231" t="s">
        <v>2617</v>
      </c>
      <c r="X303" s="231" t="s">
        <v>2617</v>
      </c>
      <c r="Y303" s="231" t="s">
        <v>2617</v>
      </c>
      <c r="Z303" s="231" t="s">
        <v>2617</v>
      </c>
      <c r="AA303" s="231" t="s">
        <v>2617</v>
      </c>
      <c r="AB303" s="231" t="s">
        <v>2617</v>
      </c>
      <c r="AC303" s="231" t="s">
        <v>2617</v>
      </c>
      <c r="AD303" s="231" t="s">
        <v>2617</v>
      </c>
      <c r="AE303" s="231" t="s">
        <v>2617</v>
      </c>
      <c r="AF303" s="231" t="s">
        <v>2617</v>
      </c>
      <c r="AG303" s="231" t="s">
        <v>2617</v>
      </c>
      <c r="AH303" s="231" t="s">
        <v>2617</v>
      </c>
      <c r="AI303" s="231" t="s">
        <v>2617</v>
      </c>
      <c r="AJ303" s="231" t="s">
        <v>2617</v>
      </c>
      <c r="AK303" s="231" t="s">
        <v>2617</v>
      </c>
      <c r="AL303" s="231" t="s">
        <v>2617</v>
      </c>
      <c r="AM303" s="231" t="s">
        <v>2617</v>
      </c>
      <c r="AN303" s="231" t="s">
        <v>2617</v>
      </c>
      <c r="AO303" s="231" t="s">
        <v>2617</v>
      </c>
      <c r="AP303" s="231" t="s">
        <v>2617</v>
      </c>
      <c r="AQ303" s="231">
        <v>40</v>
      </c>
      <c r="AR303" s="231" t="s">
        <v>2611</v>
      </c>
    </row>
    <row r="304" spans="1:44" x14ac:dyDescent="0.3">
      <c r="A304" s="231">
        <v>210323</v>
      </c>
      <c r="B304" s="231" t="s">
        <v>61</v>
      </c>
      <c r="C304" s="231" t="s">
        <v>2617</v>
      </c>
      <c r="D304" s="231" t="s">
        <v>2617</v>
      </c>
      <c r="E304" s="231" t="s">
        <v>2617</v>
      </c>
      <c r="F304" s="231" t="s">
        <v>2617</v>
      </c>
      <c r="G304" s="231" t="s">
        <v>2617</v>
      </c>
      <c r="H304" s="231" t="s">
        <v>2617</v>
      </c>
      <c r="I304" s="231" t="s">
        <v>2617</v>
      </c>
      <c r="J304" s="231" t="s">
        <v>2617</v>
      </c>
      <c r="K304" s="231" t="s">
        <v>2617</v>
      </c>
      <c r="L304" s="231" t="s">
        <v>2617</v>
      </c>
      <c r="M304" s="231" t="s">
        <v>2617</v>
      </c>
      <c r="N304" s="231" t="s">
        <v>2617</v>
      </c>
      <c r="O304" s="231" t="s">
        <v>2617</v>
      </c>
      <c r="P304" s="231" t="s">
        <v>2617</v>
      </c>
      <c r="Q304" s="231" t="s">
        <v>2617</v>
      </c>
      <c r="R304" s="231" t="s">
        <v>2617</v>
      </c>
      <c r="S304" s="231" t="s">
        <v>2617</v>
      </c>
      <c r="T304" s="231" t="s">
        <v>2617</v>
      </c>
      <c r="U304" s="231" t="s">
        <v>2617</v>
      </c>
      <c r="V304" s="231" t="s">
        <v>2617</v>
      </c>
      <c r="W304" s="231" t="s">
        <v>2617</v>
      </c>
      <c r="X304" s="231" t="s">
        <v>2617</v>
      </c>
      <c r="Y304" s="231" t="s">
        <v>2617</v>
      </c>
      <c r="Z304" s="231" t="s">
        <v>2617</v>
      </c>
      <c r="AA304" s="231" t="s">
        <v>2617</v>
      </c>
      <c r="AB304" s="231" t="s">
        <v>2617</v>
      </c>
      <c r="AC304" s="231" t="s">
        <v>2617</v>
      </c>
      <c r="AD304" s="231" t="s">
        <v>2617</v>
      </c>
      <c r="AE304" s="231" t="s">
        <v>2617</v>
      </c>
      <c r="AF304" s="231" t="s">
        <v>2617</v>
      </c>
      <c r="AG304" s="231" t="s">
        <v>2617</v>
      </c>
      <c r="AH304" s="231" t="s">
        <v>2617</v>
      </c>
      <c r="AI304" s="231" t="s">
        <v>2617</v>
      </c>
      <c r="AJ304" s="231" t="s">
        <v>2617</v>
      </c>
      <c r="AK304" s="231" t="s">
        <v>2617</v>
      </c>
      <c r="AL304" s="231" t="s">
        <v>2617</v>
      </c>
      <c r="AM304" s="231" t="s">
        <v>2617</v>
      </c>
      <c r="AN304" s="231" t="s">
        <v>2617</v>
      </c>
      <c r="AO304" s="231" t="s">
        <v>2617</v>
      </c>
      <c r="AP304" s="231" t="s">
        <v>2617</v>
      </c>
      <c r="AQ304" s="231">
        <v>40</v>
      </c>
      <c r="AR304" s="231" t="s">
        <v>2611</v>
      </c>
    </row>
    <row r="305" spans="1:44" x14ac:dyDescent="0.3">
      <c r="A305" s="231">
        <v>210324</v>
      </c>
      <c r="B305" s="231" t="s">
        <v>61</v>
      </c>
      <c r="C305" s="231" t="s">
        <v>2617</v>
      </c>
      <c r="D305" s="231" t="s">
        <v>2617</v>
      </c>
      <c r="E305" s="231" t="s">
        <v>2617</v>
      </c>
      <c r="F305" s="231" t="s">
        <v>2617</v>
      </c>
      <c r="G305" s="231" t="s">
        <v>2617</v>
      </c>
      <c r="H305" s="231" t="s">
        <v>2617</v>
      </c>
      <c r="I305" s="231" t="s">
        <v>2617</v>
      </c>
      <c r="J305" s="231" t="s">
        <v>2617</v>
      </c>
      <c r="K305" s="231" t="s">
        <v>2617</v>
      </c>
      <c r="L305" s="231" t="s">
        <v>2617</v>
      </c>
      <c r="M305" s="231" t="s">
        <v>2617</v>
      </c>
      <c r="N305" s="231" t="s">
        <v>2617</v>
      </c>
      <c r="O305" s="231" t="s">
        <v>2617</v>
      </c>
      <c r="P305" s="231" t="s">
        <v>2617</v>
      </c>
      <c r="Q305" s="231" t="s">
        <v>2617</v>
      </c>
      <c r="R305" s="231" t="s">
        <v>2617</v>
      </c>
      <c r="S305" s="231" t="s">
        <v>2617</v>
      </c>
      <c r="T305" s="231" t="s">
        <v>2617</v>
      </c>
      <c r="U305" s="231" t="s">
        <v>2617</v>
      </c>
      <c r="V305" s="231" t="s">
        <v>2617</v>
      </c>
      <c r="W305" s="231" t="s">
        <v>2617</v>
      </c>
      <c r="X305" s="231" t="s">
        <v>2617</v>
      </c>
      <c r="Y305" s="231" t="s">
        <v>2617</v>
      </c>
      <c r="Z305" s="231" t="s">
        <v>2617</v>
      </c>
      <c r="AA305" s="231" t="s">
        <v>2617</v>
      </c>
      <c r="AB305" s="231" t="s">
        <v>2617</v>
      </c>
      <c r="AC305" s="231" t="s">
        <v>2617</v>
      </c>
      <c r="AD305" s="231" t="s">
        <v>2617</v>
      </c>
      <c r="AE305" s="231" t="s">
        <v>2617</v>
      </c>
      <c r="AF305" s="231" t="s">
        <v>2617</v>
      </c>
      <c r="AG305" s="231" t="s">
        <v>2617</v>
      </c>
      <c r="AH305" s="231" t="s">
        <v>2617</v>
      </c>
      <c r="AI305" s="231" t="s">
        <v>2617</v>
      </c>
      <c r="AJ305" s="231" t="s">
        <v>2617</v>
      </c>
      <c r="AK305" s="231" t="s">
        <v>2617</v>
      </c>
      <c r="AL305" s="231" t="s">
        <v>2617</v>
      </c>
      <c r="AM305" s="231" t="s">
        <v>2617</v>
      </c>
      <c r="AN305" s="231" t="s">
        <v>2617</v>
      </c>
      <c r="AO305" s="231" t="s">
        <v>2617</v>
      </c>
      <c r="AP305" s="231" t="s">
        <v>2617</v>
      </c>
      <c r="AQ305" s="231">
        <v>40</v>
      </c>
      <c r="AR305" s="231" t="s">
        <v>2611</v>
      </c>
    </row>
    <row r="306" spans="1:44" x14ac:dyDescent="0.3">
      <c r="A306" s="231">
        <v>210351</v>
      </c>
      <c r="B306" s="231" t="s">
        <v>61</v>
      </c>
      <c r="C306" s="231" t="s">
        <v>2617</v>
      </c>
      <c r="D306" s="231" t="s">
        <v>2617</v>
      </c>
      <c r="E306" s="231" t="s">
        <v>2617</v>
      </c>
      <c r="F306" s="231" t="s">
        <v>2617</v>
      </c>
      <c r="G306" s="231" t="s">
        <v>2617</v>
      </c>
      <c r="H306" s="231" t="s">
        <v>2617</v>
      </c>
      <c r="I306" s="231" t="s">
        <v>2617</v>
      </c>
      <c r="J306" s="231" t="s">
        <v>2617</v>
      </c>
      <c r="K306" s="231" t="s">
        <v>2617</v>
      </c>
      <c r="L306" s="231" t="s">
        <v>2617</v>
      </c>
      <c r="M306" s="231" t="s">
        <v>2617</v>
      </c>
      <c r="N306" s="231" t="s">
        <v>2617</v>
      </c>
      <c r="O306" s="231" t="s">
        <v>2617</v>
      </c>
      <c r="P306" s="231" t="s">
        <v>2617</v>
      </c>
      <c r="Q306" s="231" t="s">
        <v>2617</v>
      </c>
      <c r="R306" s="231" t="s">
        <v>2617</v>
      </c>
      <c r="S306" s="231" t="s">
        <v>2617</v>
      </c>
      <c r="T306" s="231" t="s">
        <v>2617</v>
      </c>
      <c r="U306" s="231" t="s">
        <v>2617</v>
      </c>
      <c r="V306" s="231" t="s">
        <v>2617</v>
      </c>
      <c r="W306" s="231" t="s">
        <v>2617</v>
      </c>
      <c r="X306" s="231" t="s">
        <v>2617</v>
      </c>
      <c r="Y306" s="231" t="s">
        <v>2617</v>
      </c>
      <c r="Z306" s="231" t="s">
        <v>2617</v>
      </c>
      <c r="AA306" s="231" t="s">
        <v>2617</v>
      </c>
      <c r="AB306" s="231" t="s">
        <v>2617</v>
      </c>
      <c r="AC306" s="231" t="s">
        <v>2617</v>
      </c>
      <c r="AD306" s="231" t="s">
        <v>2617</v>
      </c>
      <c r="AE306" s="231" t="s">
        <v>2617</v>
      </c>
      <c r="AF306" s="231" t="s">
        <v>2617</v>
      </c>
      <c r="AG306" s="231" t="s">
        <v>2617</v>
      </c>
      <c r="AH306" s="231" t="s">
        <v>2617</v>
      </c>
      <c r="AI306" s="231" t="s">
        <v>2617</v>
      </c>
      <c r="AJ306" s="231" t="s">
        <v>2617</v>
      </c>
      <c r="AK306" s="231" t="s">
        <v>2617</v>
      </c>
      <c r="AL306" s="231" t="s">
        <v>2617</v>
      </c>
      <c r="AM306" s="231" t="s">
        <v>2617</v>
      </c>
      <c r="AN306" s="231" t="s">
        <v>2617</v>
      </c>
      <c r="AO306" s="231" t="s">
        <v>2617</v>
      </c>
      <c r="AP306" s="231" t="s">
        <v>2617</v>
      </c>
      <c r="AQ306" s="231">
        <v>40</v>
      </c>
      <c r="AR306" s="231" t="s">
        <v>2611</v>
      </c>
    </row>
    <row r="307" spans="1:44" x14ac:dyDescent="0.3">
      <c r="A307" s="231">
        <v>210414</v>
      </c>
      <c r="B307" s="231" t="s">
        <v>61</v>
      </c>
      <c r="C307" s="231" t="s">
        <v>2617</v>
      </c>
      <c r="D307" s="231" t="s">
        <v>2617</v>
      </c>
      <c r="E307" s="231" t="s">
        <v>2617</v>
      </c>
      <c r="F307" s="231" t="s">
        <v>2617</v>
      </c>
      <c r="G307" s="231" t="s">
        <v>2617</v>
      </c>
      <c r="H307" s="231" t="s">
        <v>2617</v>
      </c>
      <c r="I307" s="231" t="s">
        <v>2617</v>
      </c>
      <c r="J307" s="231" t="s">
        <v>2617</v>
      </c>
      <c r="K307" s="231" t="s">
        <v>2617</v>
      </c>
      <c r="L307" s="231" t="s">
        <v>2617</v>
      </c>
      <c r="M307" s="231" t="s">
        <v>2617</v>
      </c>
      <c r="N307" s="231" t="s">
        <v>2617</v>
      </c>
      <c r="O307" s="231" t="s">
        <v>2617</v>
      </c>
      <c r="P307" s="231" t="s">
        <v>2617</v>
      </c>
      <c r="Q307" s="231" t="s">
        <v>2617</v>
      </c>
      <c r="R307" s="231" t="s">
        <v>2617</v>
      </c>
      <c r="S307" s="231" t="s">
        <v>2617</v>
      </c>
      <c r="T307" s="231" t="s">
        <v>2617</v>
      </c>
      <c r="U307" s="231" t="s">
        <v>2617</v>
      </c>
      <c r="V307" s="231" t="s">
        <v>2617</v>
      </c>
      <c r="W307" s="231" t="s">
        <v>2617</v>
      </c>
      <c r="X307" s="231" t="s">
        <v>2617</v>
      </c>
      <c r="Y307" s="231" t="s">
        <v>2617</v>
      </c>
      <c r="Z307" s="231" t="s">
        <v>2617</v>
      </c>
      <c r="AA307" s="231" t="s">
        <v>2617</v>
      </c>
      <c r="AB307" s="231" t="s">
        <v>2617</v>
      </c>
      <c r="AC307" s="231" t="s">
        <v>2617</v>
      </c>
      <c r="AD307" s="231" t="s">
        <v>2617</v>
      </c>
      <c r="AE307" s="231" t="s">
        <v>2617</v>
      </c>
      <c r="AF307" s="231" t="s">
        <v>2617</v>
      </c>
      <c r="AG307" s="231" t="s">
        <v>2617</v>
      </c>
      <c r="AH307" s="231" t="s">
        <v>2617</v>
      </c>
      <c r="AI307" s="231" t="s">
        <v>2617</v>
      </c>
      <c r="AJ307" s="231" t="s">
        <v>2617</v>
      </c>
      <c r="AK307" s="231" t="s">
        <v>2617</v>
      </c>
      <c r="AL307" s="231" t="s">
        <v>2617</v>
      </c>
      <c r="AM307" s="231" t="s">
        <v>2617</v>
      </c>
      <c r="AN307" s="231" t="s">
        <v>2617</v>
      </c>
      <c r="AO307" s="231" t="s">
        <v>2617</v>
      </c>
      <c r="AP307" s="231" t="s">
        <v>2617</v>
      </c>
      <c r="AQ307" s="231">
        <v>40</v>
      </c>
      <c r="AR307" s="231" t="s">
        <v>2611</v>
      </c>
    </row>
    <row r="308" spans="1:44" x14ac:dyDescent="0.3">
      <c r="A308" s="231">
        <v>210434</v>
      </c>
      <c r="B308" s="231" t="s">
        <v>61</v>
      </c>
      <c r="C308" s="231" t="s">
        <v>2617</v>
      </c>
      <c r="D308" s="231" t="s">
        <v>2617</v>
      </c>
      <c r="E308" s="231" t="s">
        <v>2617</v>
      </c>
      <c r="F308" s="231" t="s">
        <v>2617</v>
      </c>
      <c r="G308" s="231" t="s">
        <v>2617</v>
      </c>
      <c r="H308" s="231" t="s">
        <v>2617</v>
      </c>
      <c r="I308" s="231" t="s">
        <v>2617</v>
      </c>
      <c r="J308" s="231" t="s">
        <v>2617</v>
      </c>
      <c r="K308" s="231" t="s">
        <v>2617</v>
      </c>
      <c r="L308" s="231" t="s">
        <v>2617</v>
      </c>
      <c r="M308" s="231" t="s">
        <v>2617</v>
      </c>
      <c r="N308" s="231" t="s">
        <v>2617</v>
      </c>
      <c r="O308" s="231" t="s">
        <v>2617</v>
      </c>
      <c r="P308" s="231" t="s">
        <v>2617</v>
      </c>
      <c r="Q308" s="231" t="s">
        <v>2617</v>
      </c>
      <c r="R308" s="231" t="s">
        <v>2617</v>
      </c>
      <c r="S308" s="231" t="s">
        <v>2617</v>
      </c>
      <c r="T308" s="231" t="s">
        <v>2617</v>
      </c>
      <c r="U308" s="231" t="s">
        <v>2617</v>
      </c>
      <c r="V308" s="231" t="s">
        <v>2617</v>
      </c>
      <c r="W308" s="231" t="s">
        <v>2617</v>
      </c>
      <c r="X308" s="231" t="s">
        <v>2617</v>
      </c>
      <c r="Y308" s="231" t="s">
        <v>2617</v>
      </c>
      <c r="Z308" s="231" t="s">
        <v>2617</v>
      </c>
      <c r="AA308" s="231" t="s">
        <v>2617</v>
      </c>
      <c r="AB308" s="231" t="s">
        <v>2617</v>
      </c>
      <c r="AC308" s="231" t="s">
        <v>2617</v>
      </c>
      <c r="AD308" s="231" t="s">
        <v>2617</v>
      </c>
      <c r="AE308" s="231" t="s">
        <v>2617</v>
      </c>
      <c r="AF308" s="231" t="s">
        <v>2617</v>
      </c>
      <c r="AG308" s="231" t="s">
        <v>2617</v>
      </c>
      <c r="AH308" s="231" t="s">
        <v>2617</v>
      </c>
      <c r="AI308" s="231" t="s">
        <v>2617</v>
      </c>
      <c r="AJ308" s="231" t="s">
        <v>2617</v>
      </c>
      <c r="AK308" s="231" t="s">
        <v>2617</v>
      </c>
      <c r="AL308" s="231" t="s">
        <v>2617</v>
      </c>
      <c r="AM308" s="231" t="s">
        <v>2617</v>
      </c>
      <c r="AN308" s="231" t="s">
        <v>2617</v>
      </c>
      <c r="AO308" s="231" t="s">
        <v>2617</v>
      </c>
      <c r="AP308" s="231" t="s">
        <v>2617</v>
      </c>
      <c r="AQ308" s="231">
        <v>40</v>
      </c>
      <c r="AR308" s="231" t="s">
        <v>2611</v>
      </c>
    </row>
    <row r="309" spans="1:44" x14ac:dyDescent="0.3">
      <c r="A309" s="231">
        <v>210496</v>
      </c>
      <c r="B309" s="231" t="s">
        <v>61</v>
      </c>
      <c r="C309" s="231" t="s">
        <v>2617</v>
      </c>
      <c r="D309" s="231" t="s">
        <v>2617</v>
      </c>
      <c r="E309" s="231" t="s">
        <v>2617</v>
      </c>
      <c r="F309" s="231" t="s">
        <v>2617</v>
      </c>
      <c r="G309" s="231" t="s">
        <v>2617</v>
      </c>
      <c r="H309" s="231" t="s">
        <v>2617</v>
      </c>
      <c r="I309" s="231" t="s">
        <v>2617</v>
      </c>
      <c r="J309" s="231" t="s">
        <v>2617</v>
      </c>
      <c r="K309" s="231" t="s">
        <v>2617</v>
      </c>
      <c r="L309" s="231" t="s">
        <v>2617</v>
      </c>
      <c r="M309" s="231" t="s">
        <v>2617</v>
      </c>
      <c r="N309" s="231" t="s">
        <v>2617</v>
      </c>
      <c r="O309" s="231" t="s">
        <v>2617</v>
      </c>
      <c r="P309" s="231" t="s">
        <v>2617</v>
      </c>
      <c r="Q309" s="231" t="s">
        <v>2617</v>
      </c>
      <c r="R309" s="231" t="s">
        <v>2617</v>
      </c>
      <c r="S309" s="231" t="s">
        <v>2617</v>
      </c>
      <c r="T309" s="231" t="s">
        <v>2617</v>
      </c>
      <c r="U309" s="231" t="s">
        <v>2617</v>
      </c>
      <c r="V309" s="231" t="s">
        <v>2617</v>
      </c>
      <c r="W309" s="231" t="s">
        <v>2617</v>
      </c>
      <c r="X309" s="231" t="s">
        <v>2617</v>
      </c>
      <c r="Y309" s="231" t="s">
        <v>2617</v>
      </c>
      <c r="Z309" s="231" t="s">
        <v>2617</v>
      </c>
      <c r="AA309" s="231" t="s">
        <v>2617</v>
      </c>
      <c r="AB309" s="231" t="s">
        <v>2617</v>
      </c>
      <c r="AC309" s="231" t="s">
        <v>2617</v>
      </c>
      <c r="AD309" s="231" t="s">
        <v>2617</v>
      </c>
      <c r="AE309" s="231" t="s">
        <v>2617</v>
      </c>
      <c r="AF309" s="231" t="s">
        <v>2617</v>
      </c>
      <c r="AG309" s="231" t="s">
        <v>2617</v>
      </c>
      <c r="AH309" s="231" t="s">
        <v>2617</v>
      </c>
      <c r="AI309" s="231" t="s">
        <v>2617</v>
      </c>
      <c r="AJ309" s="231" t="s">
        <v>2617</v>
      </c>
      <c r="AK309" s="231" t="s">
        <v>2617</v>
      </c>
      <c r="AL309" s="231" t="s">
        <v>2617</v>
      </c>
      <c r="AM309" s="231" t="s">
        <v>2617</v>
      </c>
      <c r="AN309" s="231" t="s">
        <v>2617</v>
      </c>
      <c r="AO309" s="231" t="s">
        <v>2617</v>
      </c>
      <c r="AP309" s="231" t="s">
        <v>2617</v>
      </c>
      <c r="AQ309" s="231">
        <v>40</v>
      </c>
      <c r="AR309" s="231" t="s">
        <v>2611</v>
      </c>
    </row>
    <row r="310" spans="1:44" x14ac:dyDescent="0.3">
      <c r="A310" s="231">
        <v>210548</v>
      </c>
      <c r="B310" s="231" t="s">
        <v>61</v>
      </c>
      <c r="C310" s="231" t="s">
        <v>2617</v>
      </c>
      <c r="D310" s="231" t="s">
        <v>2617</v>
      </c>
      <c r="E310" s="231" t="s">
        <v>2617</v>
      </c>
      <c r="F310" s="231" t="s">
        <v>2617</v>
      </c>
      <c r="G310" s="231" t="s">
        <v>2617</v>
      </c>
      <c r="H310" s="231" t="s">
        <v>2617</v>
      </c>
      <c r="I310" s="231" t="s">
        <v>2617</v>
      </c>
      <c r="J310" s="231" t="s">
        <v>2617</v>
      </c>
      <c r="K310" s="231" t="s">
        <v>2617</v>
      </c>
      <c r="L310" s="231" t="s">
        <v>2617</v>
      </c>
      <c r="M310" s="231" t="s">
        <v>2617</v>
      </c>
      <c r="N310" s="231" t="s">
        <v>2617</v>
      </c>
      <c r="O310" s="231" t="s">
        <v>2617</v>
      </c>
      <c r="P310" s="231" t="s">
        <v>2617</v>
      </c>
      <c r="Q310" s="231" t="s">
        <v>2617</v>
      </c>
      <c r="R310" s="231" t="s">
        <v>2617</v>
      </c>
      <c r="S310" s="231" t="s">
        <v>2617</v>
      </c>
      <c r="T310" s="231" t="s">
        <v>2617</v>
      </c>
      <c r="U310" s="231" t="s">
        <v>2617</v>
      </c>
      <c r="V310" s="231" t="s">
        <v>2617</v>
      </c>
      <c r="W310" s="231" t="s">
        <v>2617</v>
      </c>
      <c r="X310" s="231" t="s">
        <v>2617</v>
      </c>
      <c r="Y310" s="231" t="s">
        <v>2617</v>
      </c>
      <c r="Z310" s="231" t="s">
        <v>2617</v>
      </c>
      <c r="AA310" s="231" t="s">
        <v>2617</v>
      </c>
      <c r="AB310" s="231" t="s">
        <v>2617</v>
      </c>
      <c r="AC310" s="231" t="s">
        <v>2617</v>
      </c>
      <c r="AD310" s="231" t="s">
        <v>2617</v>
      </c>
      <c r="AE310" s="231" t="s">
        <v>2617</v>
      </c>
      <c r="AF310" s="231" t="s">
        <v>2617</v>
      </c>
      <c r="AG310" s="231" t="s">
        <v>2617</v>
      </c>
      <c r="AH310" s="231" t="s">
        <v>2617</v>
      </c>
      <c r="AI310" s="231" t="s">
        <v>2617</v>
      </c>
      <c r="AJ310" s="231" t="s">
        <v>2617</v>
      </c>
      <c r="AK310" s="231" t="s">
        <v>2617</v>
      </c>
      <c r="AL310" s="231" t="s">
        <v>2617</v>
      </c>
      <c r="AM310" s="231" t="s">
        <v>2617</v>
      </c>
      <c r="AN310" s="231" t="s">
        <v>2617</v>
      </c>
      <c r="AO310" s="231" t="s">
        <v>2617</v>
      </c>
      <c r="AP310" s="231" t="s">
        <v>2617</v>
      </c>
      <c r="AQ310" s="231">
        <v>40</v>
      </c>
      <c r="AR310" s="231" t="s">
        <v>2611</v>
      </c>
    </row>
    <row r="311" spans="1:44" x14ac:dyDescent="0.3">
      <c r="A311" s="231">
        <v>210578</v>
      </c>
      <c r="B311" s="231" t="s">
        <v>61</v>
      </c>
      <c r="C311" s="231" t="s">
        <v>2617</v>
      </c>
      <c r="D311" s="231" t="s">
        <v>2617</v>
      </c>
      <c r="E311" s="231" t="s">
        <v>2617</v>
      </c>
      <c r="F311" s="231" t="s">
        <v>2617</v>
      </c>
      <c r="G311" s="231" t="s">
        <v>2617</v>
      </c>
      <c r="H311" s="231" t="s">
        <v>2617</v>
      </c>
      <c r="I311" s="231" t="s">
        <v>2617</v>
      </c>
      <c r="J311" s="231" t="s">
        <v>2617</v>
      </c>
      <c r="K311" s="231" t="s">
        <v>2617</v>
      </c>
      <c r="L311" s="231" t="s">
        <v>2617</v>
      </c>
      <c r="M311" s="231" t="s">
        <v>2617</v>
      </c>
      <c r="N311" s="231" t="s">
        <v>2617</v>
      </c>
      <c r="O311" s="231" t="s">
        <v>2617</v>
      </c>
      <c r="P311" s="231" t="s">
        <v>2617</v>
      </c>
      <c r="Q311" s="231" t="s">
        <v>2617</v>
      </c>
      <c r="R311" s="231" t="s">
        <v>2617</v>
      </c>
      <c r="S311" s="231" t="s">
        <v>2617</v>
      </c>
      <c r="T311" s="231" t="s">
        <v>2617</v>
      </c>
      <c r="U311" s="231" t="s">
        <v>2617</v>
      </c>
      <c r="V311" s="231" t="s">
        <v>2617</v>
      </c>
      <c r="W311" s="231" t="s">
        <v>2617</v>
      </c>
      <c r="X311" s="231" t="s">
        <v>2617</v>
      </c>
      <c r="Y311" s="231" t="s">
        <v>2617</v>
      </c>
      <c r="Z311" s="231" t="s">
        <v>2617</v>
      </c>
      <c r="AA311" s="231" t="s">
        <v>2617</v>
      </c>
      <c r="AB311" s="231" t="s">
        <v>2617</v>
      </c>
      <c r="AC311" s="231" t="s">
        <v>2617</v>
      </c>
      <c r="AD311" s="231" t="s">
        <v>2617</v>
      </c>
      <c r="AE311" s="231" t="s">
        <v>2617</v>
      </c>
      <c r="AF311" s="231" t="s">
        <v>2617</v>
      </c>
      <c r="AG311" s="231" t="s">
        <v>2617</v>
      </c>
      <c r="AH311" s="231" t="s">
        <v>2617</v>
      </c>
      <c r="AI311" s="231" t="s">
        <v>2617</v>
      </c>
      <c r="AJ311" s="231" t="s">
        <v>2617</v>
      </c>
      <c r="AK311" s="231" t="s">
        <v>2617</v>
      </c>
      <c r="AL311" s="231" t="s">
        <v>2617</v>
      </c>
      <c r="AM311" s="231" t="s">
        <v>2617</v>
      </c>
      <c r="AN311" s="231" t="s">
        <v>2617</v>
      </c>
      <c r="AO311" s="231" t="s">
        <v>2617</v>
      </c>
      <c r="AP311" s="231" t="s">
        <v>2617</v>
      </c>
      <c r="AQ311" s="231">
        <v>40</v>
      </c>
      <c r="AR311" s="231" t="s">
        <v>2611</v>
      </c>
    </row>
    <row r="312" spans="1:44" x14ac:dyDescent="0.3">
      <c r="A312" s="231">
        <v>210583</v>
      </c>
      <c r="B312" s="231" t="s">
        <v>61</v>
      </c>
      <c r="C312" s="231" t="s">
        <v>2617</v>
      </c>
      <c r="D312" s="231" t="s">
        <v>2617</v>
      </c>
      <c r="E312" s="231" t="s">
        <v>2617</v>
      </c>
      <c r="F312" s="231" t="s">
        <v>2617</v>
      </c>
      <c r="G312" s="231" t="s">
        <v>2617</v>
      </c>
      <c r="H312" s="231" t="s">
        <v>2617</v>
      </c>
      <c r="I312" s="231" t="s">
        <v>2617</v>
      </c>
      <c r="J312" s="231" t="s">
        <v>2617</v>
      </c>
      <c r="K312" s="231" t="s">
        <v>2617</v>
      </c>
      <c r="L312" s="231" t="s">
        <v>2617</v>
      </c>
      <c r="M312" s="231" t="s">
        <v>2617</v>
      </c>
      <c r="N312" s="231" t="s">
        <v>2617</v>
      </c>
      <c r="O312" s="231" t="s">
        <v>2617</v>
      </c>
      <c r="P312" s="231" t="s">
        <v>2617</v>
      </c>
      <c r="Q312" s="231" t="s">
        <v>2617</v>
      </c>
      <c r="R312" s="231" t="s">
        <v>2617</v>
      </c>
      <c r="S312" s="231" t="s">
        <v>2617</v>
      </c>
      <c r="T312" s="231" t="s">
        <v>2617</v>
      </c>
      <c r="U312" s="231" t="s">
        <v>2617</v>
      </c>
      <c r="V312" s="231" t="s">
        <v>2617</v>
      </c>
      <c r="W312" s="231" t="s">
        <v>2617</v>
      </c>
      <c r="X312" s="231" t="s">
        <v>2617</v>
      </c>
      <c r="Y312" s="231" t="s">
        <v>2617</v>
      </c>
      <c r="Z312" s="231" t="s">
        <v>2617</v>
      </c>
      <c r="AA312" s="231" t="s">
        <v>2617</v>
      </c>
      <c r="AB312" s="231" t="s">
        <v>2617</v>
      </c>
      <c r="AC312" s="231" t="s">
        <v>2617</v>
      </c>
      <c r="AD312" s="231" t="s">
        <v>2617</v>
      </c>
      <c r="AE312" s="231" t="s">
        <v>2617</v>
      </c>
      <c r="AF312" s="231" t="s">
        <v>2617</v>
      </c>
      <c r="AG312" s="231" t="s">
        <v>2617</v>
      </c>
      <c r="AH312" s="231" t="s">
        <v>2617</v>
      </c>
      <c r="AI312" s="231" t="s">
        <v>2617</v>
      </c>
      <c r="AJ312" s="231" t="s">
        <v>2617</v>
      </c>
      <c r="AK312" s="231" t="s">
        <v>2617</v>
      </c>
      <c r="AL312" s="231" t="s">
        <v>2617</v>
      </c>
      <c r="AM312" s="231" t="s">
        <v>2617</v>
      </c>
      <c r="AN312" s="231" t="s">
        <v>2617</v>
      </c>
      <c r="AO312" s="231" t="s">
        <v>2617</v>
      </c>
      <c r="AP312" s="231" t="s">
        <v>2617</v>
      </c>
      <c r="AQ312" s="231">
        <v>40</v>
      </c>
      <c r="AR312" s="231" t="s">
        <v>2611</v>
      </c>
    </row>
    <row r="313" spans="1:44" x14ac:dyDescent="0.3">
      <c r="A313" s="231">
        <v>210629</v>
      </c>
      <c r="B313" s="231" t="s">
        <v>61</v>
      </c>
      <c r="C313" s="231" t="s">
        <v>2617</v>
      </c>
      <c r="D313" s="231" t="s">
        <v>2617</v>
      </c>
      <c r="E313" s="231" t="s">
        <v>2617</v>
      </c>
      <c r="F313" s="231" t="s">
        <v>2617</v>
      </c>
      <c r="G313" s="231" t="s">
        <v>2617</v>
      </c>
      <c r="H313" s="231" t="s">
        <v>2617</v>
      </c>
      <c r="I313" s="231" t="s">
        <v>2617</v>
      </c>
      <c r="J313" s="231" t="s">
        <v>2617</v>
      </c>
      <c r="K313" s="231" t="s">
        <v>2617</v>
      </c>
      <c r="L313" s="231" t="s">
        <v>2617</v>
      </c>
      <c r="M313" s="231" t="s">
        <v>2617</v>
      </c>
      <c r="N313" s="231" t="s">
        <v>2617</v>
      </c>
      <c r="O313" s="231" t="s">
        <v>2617</v>
      </c>
      <c r="P313" s="231" t="s">
        <v>2617</v>
      </c>
      <c r="Q313" s="231" t="s">
        <v>2617</v>
      </c>
      <c r="R313" s="231" t="s">
        <v>2617</v>
      </c>
      <c r="S313" s="231" t="s">
        <v>2617</v>
      </c>
      <c r="T313" s="231" t="s">
        <v>2617</v>
      </c>
      <c r="U313" s="231" t="s">
        <v>2617</v>
      </c>
      <c r="V313" s="231" t="s">
        <v>2617</v>
      </c>
      <c r="W313" s="231" t="s">
        <v>2617</v>
      </c>
      <c r="X313" s="231" t="s">
        <v>2617</v>
      </c>
      <c r="Y313" s="231" t="s">
        <v>2617</v>
      </c>
      <c r="Z313" s="231" t="s">
        <v>2617</v>
      </c>
      <c r="AA313" s="231" t="s">
        <v>2617</v>
      </c>
      <c r="AB313" s="231" t="s">
        <v>2617</v>
      </c>
      <c r="AC313" s="231" t="s">
        <v>2617</v>
      </c>
      <c r="AD313" s="231" t="s">
        <v>2617</v>
      </c>
      <c r="AE313" s="231" t="s">
        <v>2617</v>
      </c>
      <c r="AF313" s="231" t="s">
        <v>2617</v>
      </c>
      <c r="AG313" s="231" t="s">
        <v>2617</v>
      </c>
      <c r="AH313" s="231" t="s">
        <v>2617</v>
      </c>
      <c r="AI313" s="231" t="s">
        <v>2617</v>
      </c>
      <c r="AJ313" s="231" t="s">
        <v>2617</v>
      </c>
      <c r="AK313" s="231" t="s">
        <v>2617</v>
      </c>
      <c r="AL313" s="231" t="s">
        <v>2617</v>
      </c>
      <c r="AM313" s="231" t="s">
        <v>2617</v>
      </c>
      <c r="AN313" s="231" t="s">
        <v>2617</v>
      </c>
      <c r="AO313" s="231" t="s">
        <v>2617</v>
      </c>
      <c r="AP313" s="231" t="s">
        <v>2617</v>
      </c>
      <c r="AQ313" s="231">
        <v>40</v>
      </c>
      <c r="AR313" s="231" t="s">
        <v>2611</v>
      </c>
    </row>
    <row r="314" spans="1:44" x14ac:dyDescent="0.3">
      <c r="A314" s="231">
        <v>210680</v>
      </c>
      <c r="B314" s="231" t="s">
        <v>61</v>
      </c>
      <c r="C314" s="231" t="s">
        <v>2617</v>
      </c>
      <c r="D314" s="231" t="s">
        <v>2617</v>
      </c>
      <c r="E314" s="231" t="s">
        <v>2617</v>
      </c>
      <c r="F314" s="231" t="s">
        <v>2617</v>
      </c>
      <c r="G314" s="231" t="s">
        <v>2617</v>
      </c>
      <c r="H314" s="231" t="s">
        <v>2617</v>
      </c>
      <c r="I314" s="231" t="s">
        <v>2617</v>
      </c>
      <c r="J314" s="231" t="s">
        <v>2617</v>
      </c>
      <c r="K314" s="231" t="s">
        <v>2617</v>
      </c>
      <c r="L314" s="231" t="s">
        <v>2617</v>
      </c>
      <c r="M314" s="231" t="s">
        <v>2617</v>
      </c>
      <c r="N314" s="231" t="s">
        <v>2617</v>
      </c>
      <c r="O314" s="231" t="s">
        <v>2617</v>
      </c>
      <c r="P314" s="231" t="s">
        <v>2617</v>
      </c>
      <c r="Q314" s="231" t="s">
        <v>2617</v>
      </c>
      <c r="R314" s="231" t="s">
        <v>2617</v>
      </c>
      <c r="S314" s="231" t="s">
        <v>2617</v>
      </c>
      <c r="T314" s="231" t="s">
        <v>2617</v>
      </c>
      <c r="U314" s="231" t="s">
        <v>2617</v>
      </c>
      <c r="V314" s="231" t="s">
        <v>2617</v>
      </c>
      <c r="W314" s="231" t="s">
        <v>2617</v>
      </c>
      <c r="X314" s="231" t="s">
        <v>2617</v>
      </c>
      <c r="Y314" s="231" t="s">
        <v>2617</v>
      </c>
      <c r="Z314" s="231" t="s">
        <v>2617</v>
      </c>
      <c r="AA314" s="231" t="s">
        <v>2617</v>
      </c>
      <c r="AB314" s="231" t="s">
        <v>2617</v>
      </c>
      <c r="AC314" s="231" t="s">
        <v>2617</v>
      </c>
      <c r="AD314" s="231" t="s">
        <v>2617</v>
      </c>
      <c r="AE314" s="231" t="s">
        <v>2617</v>
      </c>
      <c r="AF314" s="231" t="s">
        <v>2617</v>
      </c>
      <c r="AG314" s="231" t="s">
        <v>2617</v>
      </c>
      <c r="AH314" s="231" t="s">
        <v>2617</v>
      </c>
      <c r="AI314" s="231" t="s">
        <v>2617</v>
      </c>
      <c r="AJ314" s="231" t="s">
        <v>2617</v>
      </c>
      <c r="AK314" s="231" t="s">
        <v>2617</v>
      </c>
      <c r="AL314" s="231" t="s">
        <v>2617</v>
      </c>
      <c r="AM314" s="231" t="s">
        <v>2617</v>
      </c>
      <c r="AN314" s="231" t="s">
        <v>2617</v>
      </c>
      <c r="AO314" s="231" t="s">
        <v>2617</v>
      </c>
      <c r="AP314" s="231" t="s">
        <v>2617</v>
      </c>
      <c r="AQ314" s="231">
        <v>40</v>
      </c>
      <c r="AR314" s="231" t="s">
        <v>2611</v>
      </c>
    </row>
    <row r="315" spans="1:44" x14ac:dyDescent="0.3">
      <c r="A315" s="231">
        <v>210798</v>
      </c>
      <c r="B315" s="231" t="s">
        <v>61</v>
      </c>
      <c r="C315" s="231" t="s">
        <v>2617</v>
      </c>
      <c r="D315" s="231" t="s">
        <v>2617</v>
      </c>
      <c r="E315" s="231" t="s">
        <v>2617</v>
      </c>
      <c r="F315" s="231" t="s">
        <v>2617</v>
      </c>
      <c r="G315" s="231" t="s">
        <v>2617</v>
      </c>
      <c r="H315" s="231" t="s">
        <v>2617</v>
      </c>
      <c r="I315" s="231" t="s">
        <v>2617</v>
      </c>
      <c r="J315" s="231" t="s">
        <v>2617</v>
      </c>
      <c r="K315" s="231" t="s">
        <v>2617</v>
      </c>
      <c r="L315" s="231" t="s">
        <v>2617</v>
      </c>
      <c r="M315" s="231" t="s">
        <v>2617</v>
      </c>
      <c r="N315" s="231" t="s">
        <v>2617</v>
      </c>
      <c r="O315" s="231" t="s">
        <v>2617</v>
      </c>
      <c r="P315" s="231" t="s">
        <v>2617</v>
      </c>
      <c r="Q315" s="231" t="s">
        <v>2617</v>
      </c>
      <c r="R315" s="231" t="s">
        <v>2617</v>
      </c>
      <c r="S315" s="231" t="s">
        <v>2617</v>
      </c>
      <c r="T315" s="231" t="s">
        <v>2617</v>
      </c>
      <c r="U315" s="231" t="s">
        <v>2617</v>
      </c>
      <c r="V315" s="231" t="s">
        <v>2617</v>
      </c>
      <c r="W315" s="231" t="s">
        <v>2617</v>
      </c>
      <c r="X315" s="231" t="s">
        <v>2617</v>
      </c>
      <c r="Y315" s="231" t="s">
        <v>2617</v>
      </c>
      <c r="Z315" s="231" t="s">
        <v>2617</v>
      </c>
      <c r="AA315" s="231" t="s">
        <v>2617</v>
      </c>
      <c r="AB315" s="231" t="s">
        <v>2617</v>
      </c>
      <c r="AC315" s="231" t="s">
        <v>2617</v>
      </c>
      <c r="AD315" s="231" t="s">
        <v>2617</v>
      </c>
      <c r="AE315" s="231" t="s">
        <v>2617</v>
      </c>
      <c r="AF315" s="231" t="s">
        <v>2617</v>
      </c>
      <c r="AG315" s="231" t="s">
        <v>2617</v>
      </c>
      <c r="AH315" s="231" t="s">
        <v>2617</v>
      </c>
      <c r="AI315" s="231" t="s">
        <v>2617</v>
      </c>
      <c r="AJ315" s="231" t="s">
        <v>2617</v>
      </c>
      <c r="AK315" s="231" t="s">
        <v>2617</v>
      </c>
      <c r="AL315" s="231" t="s">
        <v>2617</v>
      </c>
      <c r="AM315" s="231" t="s">
        <v>2617</v>
      </c>
      <c r="AN315" s="231" t="s">
        <v>2617</v>
      </c>
      <c r="AO315" s="231" t="s">
        <v>2617</v>
      </c>
      <c r="AP315" s="231" t="s">
        <v>2617</v>
      </c>
      <c r="AQ315" s="231">
        <v>40</v>
      </c>
      <c r="AR315" s="231" t="s">
        <v>2611</v>
      </c>
    </row>
    <row r="316" spans="1:44" x14ac:dyDescent="0.3">
      <c r="A316" s="231">
        <v>210840</v>
      </c>
      <c r="B316" s="231" t="s">
        <v>61</v>
      </c>
      <c r="C316" s="231" t="s">
        <v>2617</v>
      </c>
      <c r="D316" s="231" t="s">
        <v>2617</v>
      </c>
      <c r="E316" s="231" t="s">
        <v>2617</v>
      </c>
      <c r="F316" s="231" t="s">
        <v>2617</v>
      </c>
      <c r="G316" s="231" t="s">
        <v>2617</v>
      </c>
      <c r="H316" s="231" t="s">
        <v>2617</v>
      </c>
      <c r="I316" s="231" t="s">
        <v>2617</v>
      </c>
      <c r="J316" s="231" t="s">
        <v>2617</v>
      </c>
      <c r="K316" s="231" t="s">
        <v>2617</v>
      </c>
      <c r="L316" s="231" t="s">
        <v>2617</v>
      </c>
      <c r="M316" s="231" t="s">
        <v>2617</v>
      </c>
      <c r="N316" s="231" t="s">
        <v>2617</v>
      </c>
      <c r="O316" s="231" t="s">
        <v>2617</v>
      </c>
      <c r="P316" s="231" t="s">
        <v>2617</v>
      </c>
      <c r="Q316" s="231" t="s">
        <v>2617</v>
      </c>
      <c r="R316" s="231" t="s">
        <v>2617</v>
      </c>
      <c r="S316" s="231" t="s">
        <v>2617</v>
      </c>
      <c r="T316" s="231" t="s">
        <v>2617</v>
      </c>
      <c r="U316" s="231" t="s">
        <v>2617</v>
      </c>
      <c r="V316" s="231" t="s">
        <v>2617</v>
      </c>
      <c r="W316" s="231" t="s">
        <v>2617</v>
      </c>
      <c r="X316" s="231" t="s">
        <v>2617</v>
      </c>
      <c r="Y316" s="231" t="s">
        <v>2617</v>
      </c>
      <c r="Z316" s="231" t="s">
        <v>2617</v>
      </c>
      <c r="AA316" s="231" t="s">
        <v>2617</v>
      </c>
      <c r="AB316" s="231" t="s">
        <v>2617</v>
      </c>
      <c r="AC316" s="231" t="s">
        <v>2617</v>
      </c>
      <c r="AD316" s="231" t="s">
        <v>2617</v>
      </c>
      <c r="AE316" s="231" t="s">
        <v>2617</v>
      </c>
      <c r="AF316" s="231" t="s">
        <v>2617</v>
      </c>
      <c r="AG316" s="231" t="s">
        <v>2617</v>
      </c>
      <c r="AH316" s="231" t="s">
        <v>2617</v>
      </c>
      <c r="AI316" s="231" t="s">
        <v>2617</v>
      </c>
      <c r="AJ316" s="231" t="s">
        <v>2617</v>
      </c>
      <c r="AK316" s="231" t="s">
        <v>2617</v>
      </c>
      <c r="AL316" s="231" t="s">
        <v>2617</v>
      </c>
      <c r="AM316" s="231" t="s">
        <v>2617</v>
      </c>
      <c r="AN316" s="231" t="s">
        <v>2617</v>
      </c>
      <c r="AO316" s="231" t="s">
        <v>2617</v>
      </c>
      <c r="AP316" s="231" t="s">
        <v>2617</v>
      </c>
      <c r="AQ316" s="231">
        <v>40</v>
      </c>
      <c r="AR316" s="231" t="s">
        <v>2611</v>
      </c>
    </row>
    <row r="317" spans="1:44" x14ac:dyDescent="0.3">
      <c r="A317" s="231">
        <v>210858</v>
      </c>
      <c r="B317" s="231" t="s">
        <v>61</v>
      </c>
      <c r="C317" s="231" t="s">
        <v>2617</v>
      </c>
      <c r="D317" s="231" t="s">
        <v>2617</v>
      </c>
      <c r="E317" s="231" t="s">
        <v>2617</v>
      </c>
      <c r="F317" s="231" t="s">
        <v>2617</v>
      </c>
      <c r="G317" s="231" t="s">
        <v>2617</v>
      </c>
      <c r="H317" s="231" t="s">
        <v>2617</v>
      </c>
      <c r="I317" s="231" t="s">
        <v>2617</v>
      </c>
      <c r="J317" s="231" t="s">
        <v>2617</v>
      </c>
      <c r="K317" s="231" t="s">
        <v>2617</v>
      </c>
      <c r="L317" s="231" t="s">
        <v>2617</v>
      </c>
      <c r="M317" s="231" t="s">
        <v>2617</v>
      </c>
      <c r="N317" s="231" t="s">
        <v>2617</v>
      </c>
      <c r="O317" s="231" t="s">
        <v>2617</v>
      </c>
      <c r="P317" s="231" t="s">
        <v>2617</v>
      </c>
      <c r="Q317" s="231" t="s">
        <v>2617</v>
      </c>
      <c r="R317" s="231" t="s">
        <v>2617</v>
      </c>
      <c r="S317" s="231" t="s">
        <v>2617</v>
      </c>
      <c r="T317" s="231" t="s">
        <v>2617</v>
      </c>
      <c r="U317" s="231" t="s">
        <v>2617</v>
      </c>
      <c r="V317" s="231" t="s">
        <v>2617</v>
      </c>
      <c r="W317" s="231" t="s">
        <v>2617</v>
      </c>
      <c r="X317" s="231" t="s">
        <v>2617</v>
      </c>
      <c r="Y317" s="231" t="s">
        <v>2617</v>
      </c>
      <c r="Z317" s="231" t="s">
        <v>2617</v>
      </c>
      <c r="AA317" s="231" t="s">
        <v>2617</v>
      </c>
      <c r="AB317" s="231" t="s">
        <v>2617</v>
      </c>
      <c r="AC317" s="231" t="s">
        <v>2617</v>
      </c>
      <c r="AD317" s="231" t="s">
        <v>2617</v>
      </c>
      <c r="AE317" s="231" t="s">
        <v>2617</v>
      </c>
      <c r="AF317" s="231" t="s">
        <v>2617</v>
      </c>
      <c r="AG317" s="231" t="s">
        <v>2617</v>
      </c>
      <c r="AH317" s="231" t="s">
        <v>2617</v>
      </c>
      <c r="AI317" s="231" t="s">
        <v>2617</v>
      </c>
      <c r="AJ317" s="231" t="s">
        <v>2617</v>
      </c>
      <c r="AK317" s="231" t="s">
        <v>2617</v>
      </c>
      <c r="AL317" s="231" t="s">
        <v>2617</v>
      </c>
      <c r="AM317" s="231" t="s">
        <v>2617</v>
      </c>
      <c r="AN317" s="231" t="s">
        <v>2617</v>
      </c>
      <c r="AO317" s="231" t="s">
        <v>2617</v>
      </c>
      <c r="AP317" s="231" t="s">
        <v>2617</v>
      </c>
      <c r="AQ317" s="231">
        <v>40</v>
      </c>
      <c r="AR317" s="231" t="s">
        <v>2611</v>
      </c>
    </row>
    <row r="318" spans="1:44" x14ac:dyDescent="0.3">
      <c r="A318" s="231">
        <v>210877</v>
      </c>
      <c r="B318" s="231" t="s">
        <v>61</v>
      </c>
      <c r="C318" s="231" t="s">
        <v>2617</v>
      </c>
      <c r="D318" s="231" t="s">
        <v>2617</v>
      </c>
      <c r="E318" s="231" t="s">
        <v>2617</v>
      </c>
      <c r="F318" s="231" t="s">
        <v>2617</v>
      </c>
      <c r="G318" s="231" t="s">
        <v>2617</v>
      </c>
      <c r="H318" s="231" t="s">
        <v>2617</v>
      </c>
      <c r="I318" s="231" t="s">
        <v>2617</v>
      </c>
      <c r="J318" s="231" t="s">
        <v>2617</v>
      </c>
      <c r="K318" s="231" t="s">
        <v>2617</v>
      </c>
      <c r="L318" s="231" t="s">
        <v>2617</v>
      </c>
      <c r="M318" s="231" t="s">
        <v>2617</v>
      </c>
      <c r="N318" s="231" t="s">
        <v>2617</v>
      </c>
      <c r="O318" s="231" t="s">
        <v>2617</v>
      </c>
      <c r="P318" s="231" t="s">
        <v>2617</v>
      </c>
      <c r="Q318" s="231" t="s">
        <v>2617</v>
      </c>
      <c r="R318" s="231" t="s">
        <v>2617</v>
      </c>
      <c r="S318" s="231" t="s">
        <v>2617</v>
      </c>
      <c r="T318" s="231" t="s">
        <v>2617</v>
      </c>
      <c r="U318" s="231" t="s">
        <v>2617</v>
      </c>
      <c r="V318" s="231" t="s">
        <v>2617</v>
      </c>
      <c r="W318" s="231" t="s">
        <v>2617</v>
      </c>
      <c r="X318" s="231" t="s">
        <v>2617</v>
      </c>
      <c r="Y318" s="231" t="s">
        <v>2617</v>
      </c>
      <c r="Z318" s="231" t="s">
        <v>2617</v>
      </c>
      <c r="AA318" s="231" t="s">
        <v>2617</v>
      </c>
      <c r="AB318" s="231" t="s">
        <v>2617</v>
      </c>
      <c r="AC318" s="231" t="s">
        <v>2617</v>
      </c>
      <c r="AD318" s="231" t="s">
        <v>2617</v>
      </c>
      <c r="AE318" s="231" t="s">
        <v>2617</v>
      </c>
      <c r="AF318" s="231" t="s">
        <v>2617</v>
      </c>
      <c r="AG318" s="231" t="s">
        <v>2617</v>
      </c>
      <c r="AH318" s="231" t="s">
        <v>2617</v>
      </c>
      <c r="AI318" s="231" t="s">
        <v>2617</v>
      </c>
      <c r="AJ318" s="231" t="s">
        <v>2617</v>
      </c>
      <c r="AK318" s="231" t="s">
        <v>2617</v>
      </c>
      <c r="AL318" s="231" t="s">
        <v>2617</v>
      </c>
      <c r="AM318" s="231" t="s">
        <v>2617</v>
      </c>
      <c r="AN318" s="231" t="s">
        <v>2617</v>
      </c>
      <c r="AO318" s="231" t="s">
        <v>2617</v>
      </c>
      <c r="AP318" s="231" t="s">
        <v>2617</v>
      </c>
      <c r="AQ318" s="231">
        <v>40</v>
      </c>
      <c r="AR318" s="231" t="s">
        <v>2611</v>
      </c>
    </row>
    <row r="319" spans="1:44" x14ac:dyDescent="0.3">
      <c r="A319" s="231">
        <v>210879</v>
      </c>
      <c r="B319" s="231" t="s">
        <v>61</v>
      </c>
      <c r="C319" s="231" t="s">
        <v>2617</v>
      </c>
      <c r="D319" s="231" t="s">
        <v>2617</v>
      </c>
      <c r="E319" s="231" t="s">
        <v>2617</v>
      </c>
      <c r="F319" s="231" t="s">
        <v>2617</v>
      </c>
      <c r="G319" s="231" t="s">
        <v>2617</v>
      </c>
      <c r="H319" s="231" t="s">
        <v>2617</v>
      </c>
      <c r="I319" s="231" t="s">
        <v>2617</v>
      </c>
      <c r="J319" s="231" t="s">
        <v>2617</v>
      </c>
      <c r="K319" s="231" t="s">
        <v>2617</v>
      </c>
      <c r="L319" s="231" t="s">
        <v>2617</v>
      </c>
      <c r="M319" s="231" t="s">
        <v>2617</v>
      </c>
      <c r="N319" s="231" t="s">
        <v>2617</v>
      </c>
      <c r="O319" s="231" t="s">
        <v>2617</v>
      </c>
      <c r="P319" s="231" t="s">
        <v>2617</v>
      </c>
      <c r="Q319" s="231" t="s">
        <v>2617</v>
      </c>
      <c r="R319" s="231" t="s">
        <v>2617</v>
      </c>
      <c r="S319" s="231" t="s">
        <v>2617</v>
      </c>
      <c r="T319" s="231" t="s">
        <v>2617</v>
      </c>
      <c r="U319" s="231" t="s">
        <v>2617</v>
      </c>
      <c r="V319" s="231" t="s">
        <v>2617</v>
      </c>
      <c r="W319" s="231" t="s">
        <v>2617</v>
      </c>
      <c r="X319" s="231" t="s">
        <v>2617</v>
      </c>
      <c r="Y319" s="231" t="s">
        <v>2617</v>
      </c>
      <c r="Z319" s="231" t="s">
        <v>2617</v>
      </c>
      <c r="AA319" s="231" t="s">
        <v>2617</v>
      </c>
      <c r="AB319" s="231" t="s">
        <v>2617</v>
      </c>
      <c r="AC319" s="231" t="s">
        <v>2617</v>
      </c>
      <c r="AD319" s="231" t="s">
        <v>2617</v>
      </c>
      <c r="AE319" s="231" t="s">
        <v>2617</v>
      </c>
      <c r="AF319" s="231" t="s">
        <v>2617</v>
      </c>
      <c r="AG319" s="231" t="s">
        <v>2617</v>
      </c>
      <c r="AH319" s="231" t="s">
        <v>2617</v>
      </c>
      <c r="AI319" s="231" t="s">
        <v>2617</v>
      </c>
      <c r="AJ319" s="231" t="s">
        <v>2617</v>
      </c>
      <c r="AK319" s="231" t="s">
        <v>2617</v>
      </c>
      <c r="AL319" s="231" t="s">
        <v>2617</v>
      </c>
      <c r="AM319" s="231" t="s">
        <v>2617</v>
      </c>
      <c r="AN319" s="231" t="s">
        <v>2617</v>
      </c>
      <c r="AO319" s="231" t="s">
        <v>2617</v>
      </c>
      <c r="AP319" s="231" t="s">
        <v>2617</v>
      </c>
      <c r="AQ319" s="231">
        <v>40</v>
      </c>
      <c r="AR319" s="231" t="s">
        <v>2611</v>
      </c>
    </row>
    <row r="320" spans="1:44" x14ac:dyDescent="0.3">
      <c r="A320" s="231">
        <v>210925</v>
      </c>
      <c r="B320" s="231" t="s">
        <v>61</v>
      </c>
      <c r="C320" s="231" t="s">
        <v>2617</v>
      </c>
      <c r="D320" s="231" t="s">
        <v>2617</v>
      </c>
      <c r="E320" s="231" t="s">
        <v>2617</v>
      </c>
      <c r="F320" s="231" t="s">
        <v>2617</v>
      </c>
      <c r="G320" s="231" t="s">
        <v>2617</v>
      </c>
      <c r="H320" s="231" t="s">
        <v>2617</v>
      </c>
      <c r="I320" s="231" t="s">
        <v>2617</v>
      </c>
      <c r="J320" s="231" t="s">
        <v>2617</v>
      </c>
      <c r="K320" s="231" t="s">
        <v>2617</v>
      </c>
      <c r="L320" s="231" t="s">
        <v>2617</v>
      </c>
      <c r="M320" s="231" t="s">
        <v>2617</v>
      </c>
      <c r="N320" s="231" t="s">
        <v>2617</v>
      </c>
      <c r="O320" s="231" t="s">
        <v>2617</v>
      </c>
      <c r="P320" s="231" t="s">
        <v>2617</v>
      </c>
      <c r="Q320" s="231" t="s">
        <v>2617</v>
      </c>
      <c r="R320" s="231" t="s">
        <v>2617</v>
      </c>
      <c r="S320" s="231" t="s">
        <v>2617</v>
      </c>
      <c r="T320" s="231" t="s">
        <v>2617</v>
      </c>
      <c r="U320" s="231" t="s">
        <v>2617</v>
      </c>
      <c r="V320" s="231" t="s">
        <v>2617</v>
      </c>
      <c r="W320" s="231" t="s">
        <v>2617</v>
      </c>
      <c r="X320" s="231" t="s">
        <v>2617</v>
      </c>
      <c r="Y320" s="231" t="s">
        <v>2617</v>
      </c>
      <c r="Z320" s="231" t="s">
        <v>2617</v>
      </c>
      <c r="AA320" s="231" t="s">
        <v>2617</v>
      </c>
      <c r="AB320" s="231" t="s">
        <v>2617</v>
      </c>
      <c r="AC320" s="231" t="s">
        <v>2617</v>
      </c>
      <c r="AD320" s="231" t="s">
        <v>2617</v>
      </c>
      <c r="AE320" s="231" t="s">
        <v>2617</v>
      </c>
      <c r="AF320" s="231" t="s">
        <v>2617</v>
      </c>
      <c r="AG320" s="231" t="s">
        <v>2617</v>
      </c>
      <c r="AH320" s="231" t="s">
        <v>2617</v>
      </c>
      <c r="AI320" s="231" t="s">
        <v>2617</v>
      </c>
      <c r="AJ320" s="231" t="s">
        <v>2617</v>
      </c>
      <c r="AK320" s="231" t="s">
        <v>2617</v>
      </c>
      <c r="AL320" s="231" t="s">
        <v>2617</v>
      </c>
      <c r="AM320" s="231" t="s">
        <v>2617</v>
      </c>
      <c r="AN320" s="231" t="s">
        <v>2617</v>
      </c>
      <c r="AO320" s="231" t="s">
        <v>2617</v>
      </c>
      <c r="AP320" s="231" t="s">
        <v>2617</v>
      </c>
      <c r="AQ320" s="231">
        <v>40</v>
      </c>
      <c r="AR320" s="231" t="s">
        <v>2611</v>
      </c>
    </row>
    <row r="321" spans="1:44" x14ac:dyDescent="0.3">
      <c r="A321" s="231">
        <v>210939</v>
      </c>
      <c r="B321" s="231" t="s">
        <v>61</v>
      </c>
      <c r="C321" s="231" t="s">
        <v>2617</v>
      </c>
      <c r="D321" s="231" t="s">
        <v>2617</v>
      </c>
      <c r="E321" s="231" t="s">
        <v>2617</v>
      </c>
      <c r="F321" s="231" t="s">
        <v>2617</v>
      </c>
      <c r="G321" s="231" t="s">
        <v>2617</v>
      </c>
      <c r="H321" s="231" t="s">
        <v>2617</v>
      </c>
      <c r="I321" s="231" t="s">
        <v>2617</v>
      </c>
      <c r="J321" s="231" t="s">
        <v>2617</v>
      </c>
      <c r="K321" s="231" t="s">
        <v>2617</v>
      </c>
      <c r="L321" s="231" t="s">
        <v>2617</v>
      </c>
      <c r="M321" s="231" t="s">
        <v>2617</v>
      </c>
      <c r="N321" s="231" t="s">
        <v>2617</v>
      </c>
      <c r="O321" s="231" t="s">
        <v>2617</v>
      </c>
      <c r="P321" s="231" t="s">
        <v>2617</v>
      </c>
      <c r="Q321" s="231" t="s">
        <v>2617</v>
      </c>
      <c r="R321" s="231" t="s">
        <v>2617</v>
      </c>
      <c r="S321" s="231" t="s">
        <v>2617</v>
      </c>
      <c r="T321" s="231" t="s">
        <v>2617</v>
      </c>
      <c r="U321" s="231" t="s">
        <v>2617</v>
      </c>
      <c r="V321" s="231" t="s">
        <v>2617</v>
      </c>
      <c r="W321" s="231" t="s">
        <v>2617</v>
      </c>
      <c r="X321" s="231" t="s">
        <v>2617</v>
      </c>
      <c r="Y321" s="231" t="s">
        <v>2617</v>
      </c>
      <c r="Z321" s="231" t="s">
        <v>2617</v>
      </c>
      <c r="AA321" s="231" t="s">
        <v>2617</v>
      </c>
      <c r="AB321" s="231" t="s">
        <v>2617</v>
      </c>
      <c r="AC321" s="231" t="s">
        <v>2617</v>
      </c>
      <c r="AD321" s="231" t="s">
        <v>2617</v>
      </c>
      <c r="AE321" s="231" t="s">
        <v>2617</v>
      </c>
      <c r="AF321" s="231" t="s">
        <v>2617</v>
      </c>
      <c r="AG321" s="231" t="s">
        <v>2617</v>
      </c>
      <c r="AH321" s="231" t="s">
        <v>2617</v>
      </c>
      <c r="AI321" s="231" t="s">
        <v>2617</v>
      </c>
      <c r="AJ321" s="231" t="s">
        <v>2617</v>
      </c>
      <c r="AK321" s="231" t="s">
        <v>2617</v>
      </c>
      <c r="AL321" s="231" t="s">
        <v>2617</v>
      </c>
      <c r="AM321" s="231" t="s">
        <v>2617</v>
      </c>
      <c r="AN321" s="231" t="s">
        <v>2617</v>
      </c>
      <c r="AO321" s="231" t="s">
        <v>2617</v>
      </c>
      <c r="AP321" s="231" t="s">
        <v>2617</v>
      </c>
      <c r="AQ321" s="231">
        <v>40</v>
      </c>
      <c r="AR321" s="231" t="s">
        <v>2611</v>
      </c>
    </row>
    <row r="322" spans="1:44" x14ac:dyDescent="0.3">
      <c r="A322" s="231">
        <v>210941</v>
      </c>
      <c r="B322" s="231" t="s">
        <v>61</v>
      </c>
      <c r="C322" s="231" t="s">
        <v>2617</v>
      </c>
      <c r="D322" s="231" t="s">
        <v>2617</v>
      </c>
      <c r="E322" s="231" t="s">
        <v>2617</v>
      </c>
      <c r="F322" s="231" t="s">
        <v>2617</v>
      </c>
      <c r="G322" s="231" t="s">
        <v>2617</v>
      </c>
      <c r="H322" s="231" t="s">
        <v>2617</v>
      </c>
      <c r="I322" s="231" t="s">
        <v>2617</v>
      </c>
      <c r="J322" s="231" t="s">
        <v>2617</v>
      </c>
      <c r="K322" s="231" t="s">
        <v>2617</v>
      </c>
      <c r="L322" s="231" t="s">
        <v>2617</v>
      </c>
      <c r="M322" s="231" t="s">
        <v>2617</v>
      </c>
      <c r="N322" s="231" t="s">
        <v>2617</v>
      </c>
      <c r="O322" s="231" t="s">
        <v>2617</v>
      </c>
      <c r="P322" s="231" t="s">
        <v>2617</v>
      </c>
      <c r="Q322" s="231" t="s">
        <v>2617</v>
      </c>
      <c r="R322" s="231" t="s">
        <v>2617</v>
      </c>
      <c r="S322" s="231" t="s">
        <v>2617</v>
      </c>
      <c r="T322" s="231" t="s">
        <v>2617</v>
      </c>
      <c r="U322" s="231" t="s">
        <v>2617</v>
      </c>
      <c r="V322" s="231" t="s">
        <v>2617</v>
      </c>
      <c r="W322" s="231" t="s">
        <v>2617</v>
      </c>
      <c r="X322" s="231" t="s">
        <v>2617</v>
      </c>
      <c r="Y322" s="231" t="s">
        <v>2617</v>
      </c>
      <c r="Z322" s="231" t="s">
        <v>2617</v>
      </c>
      <c r="AA322" s="231" t="s">
        <v>2617</v>
      </c>
      <c r="AB322" s="231" t="s">
        <v>2617</v>
      </c>
      <c r="AC322" s="231" t="s">
        <v>2617</v>
      </c>
      <c r="AD322" s="231" t="s">
        <v>2617</v>
      </c>
      <c r="AE322" s="231" t="s">
        <v>2617</v>
      </c>
      <c r="AF322" s="231" t="s">
        <v>2617</v>
      </c>
      <c r="AG322" s="231" t="s">
        <v>2617</v>
      </c>
      <c r="AH322" s="231" t="s">
        <v>2617</v>
      </c>
      <c r="AI322" s="231" t="s">
        <v>2617</v>
      </c>
      <c r="AJ322" s="231" t="s">
        <v>2617</v>
      </c>
      <c r="AK322" s="231" t="s">
        <v>2617</v>
      </c>
      <c r="AL322" s="231" t="s">
        <v>2617</v>
      </c>
      <c r="AM322" s="231" t="s">
        <v>2617</v>
      </c>
      <c r="AN322" s="231" t="s">
        <v>2617</v>
      </c>
      <c r="AO322" s="231" t="s">
        <v>2617</v>
      </c>
      <c r="AP322" s="231" t="s">
        <v>2617</v>
      </c>
      <c r="AQ322" s="231">
        <v>40</v>
      </c>
      <c r="AR322" s="231" t="s">
        <v>2611</v>
      </c>
    </row>
    <row r="323" spans="1:44" x14ac:dyDescent="0.3">
      <c r="A323" s="231">
        <v>210984</v>
      </c>
      <c r="B323" s="231" t="s">
        <v>61</v>
      </c>
      <c r="C323" s="231" t="s">
        <v>2617</v>
      </c>
      <c r="D323" s="231" t="s">
        <v>2617</v>
      </c>
      <c r="E323" s="231" t="s">
        <v>2617</v>
      </c>
      <c r="F323" s="231" t="s">
        <v>2617</v>
      </c>
      <c r="G323" s="231" t="s">
        <v>2617</v>
      </c>
      <c r="H323" s="231" t="s">
        <v>2617</v>
      </c>
      <c r="I323" s="231" t="s">
        <v>2617</v>
      </c>
      <c r="J323" s="231" t="s">
        <v>2617</v>
      </c>
      <c r="K323" s="231" t="s">
        <v>2617</v>
      </c>
      <c r="L323" s="231" t="s">
        <v>2617</v>
      </c>
      <c r="M323" s="231" t="s">
        <v>2617</v>
      </c>
      <c r="N323" s="231" t="s">
        <v>2617</v>
      </c>
      <c r="O323" s="231" t="s">
        <v>2617</v>
      </c>
      <c r="P323" s="231" t="s">
        <v>2617</v>
      </c>
      <c r="Q323" s="231" t="s">
        <v>2617</v>
      </c>
      <c r="R323" s="231" t="s">
        <v>2617</v>
      </c>
      <c r="S323" s="231" t="s">
        <v>2617</v>
      </c>
      <c r="T323" s="231" t="s">
        <v>2617</v>
      </c>
      <c r="U323" s="231" t="s">
        <v>2617</v>
      </c>
      <c r="V323" s="231" t="s">
        <v>2617</v>
      </c>
      <c r="W323" s="231" t="s">
        <v>2617</v>
      </c>
      <c r="X323" s="231" t="s">
        <v>2617</v>
      </c>
      <c r="Y323" s="231" t="s">
        <v>2617</v>
      </c>
      <c r="Z323" s="231" t="s">
        <v>2617</v>
      </c>
      <c r="AA323" s="231" t="s">
        <v>2617</v>
      </c>
      <c r="AB323" s="231" t="s">
        <v>2617</v>
      </c>
      <c r="AC323" s="231" t="s">
        <v>2617</v>
      </c>
      <c r="AD323" s="231" t="s">
        <v>2617</v>
      </c>
      <c r="AE323" s="231" t="s">
        <v>2617</v>
      </c>
      <c r="AF323" s="231" t="s">
        <v>2617</v>
      </c>
      <c r="AG323" s="231" t="s">
        <v>2617</v>
      </c>
      <c r="AH323" s="231" t="s">
        <v>2617</v>
      </c>
      <c r="AI323" s="231" t="s">
        <v>2617</v>
      </c>
      <c r="AJ323" s="231" t="s">
        <v>2617</v>
      </c>
      <c r="AK323" s="231" t="s">
        <v>2617</v>
      </c>
      <c r="AL323" s="231" t="s">
        <v>2617</v>
      </c>
      <c r="AM323" s="231" t="s">
        <v>2617</v>
      </c>
      <c r="AN323" s="231" t="s">
        <v>2617</v>
      </c>
      <c r="AO323" s="231" t="s">
        <v>2617</v>
      </c>
      <c r="AP323" s="231" t="s">
        <v>2617</v>
      </c>
      <c r="AQ323" s="231">
        <v>40</v>
      </c>
      <c r="AR323" s="231" t="s">
        <v>2611</v>
      </c>
    </row>
    <row r="324" spans="1:44" x14ac:dyDescent="0.3">
      <c r="A324" s="231">
        <v>211028</v>
      </c>
      <c r="B324" s="231" t="s">
        <v>61</v>
      </c>
      <c r="C324" s="231" t="s">
        <v>2617</v>
      </c>
      <c r="D324" s="231" t="s">
        <v>2617</v>
      </c>
      <c r="E324" s="231" t="s">
        <v>2617</v>
      </c>
      <c r="F324" s="231" t="s">
        <v>2617</v>
      </c>
      <c r="G324" s="231" t="s">
        <v>2617</v>
      </c>
      <c r="H324" s="231" t="s">
        <v>2617</v>
      </c>
      <c r="I324" s="231" t="s">
        <v>2617</v>
      </c>
      <c r="J324" s="231" t="s">
        <v>2617</v>
      </c>
      <c r="K324" s="231" t="s">
        <v>2617</v>
      </c>
      <c r="L324" s="231" t="s">
        <v>2617</v>
      </c>
      <c r="M324" s="231" t="s">
        <v>2617</v>
      </c>
      <c r="N324" s="231" t="s">
        <v>2617</v>
      </c>
      <c r="O324" s="231" t="s">
        <v>2617</v>
      </c>
      <c r="P324" s="231" t="s">
        <v>2617</v>
      </c>
      <c r="Q324" s="231" t="s">
        <v>2617</v>
      </c>
      <c r="R324" s="231" t="s">
        <v>2617</v>
      </c>
      <c r="S324" s="231" t="s">
        <v>2617</v>
      </c>
      <c r="T324" s="231" t="s">
        <v>2617</v>
      </c>
      <c r="U324" s="231" t="s">
        <v>2617</v>
      </c>
      <c r="V324" s="231" t="s">
        <v>2617</v>
      </c>
      <c r="W324" s="231" t="s">
        <v>2617</v>
      </c>
      <c r="X324" s="231" t="s">
        <v>2617</v>
      </c>
      <c r="Y324" s="231" t="s">
        <v>2617</v>
      </c>
      <c r="Z324" s="231" t="s">
        <v>2617</v>
      </c>
      <c r="AA324" s="231" t="s">
        <v>2617</v>
      </c>
      <c r="AB324" s="231" t="s">
        <v>2617</v>
      </c>
      <c r="AC324" s="231" t="s">
        <v>2617</v>
      </c>
      <c r="AD324" s="231" t="s">
        <v>2617</v>
      </c>
      <c r="AE324" s="231" t="s">
        <v>2617</v>
      </c>
      <c r="AF324" s="231" t="s">
        <v>2617</v>
      </c>
      <c r="AG324" s="231" t="s">
        <v>2617</v>
      </c>
      <c r="AH324" s="231" t="s">
        <v>2617</v>
      </c>
      <c r="AI324" s="231" t="s">
        <v>2617</v>
      </c>
      <c r="AJ324" s="231" t="s">
        <v>2617</v>
      </c>
      <c r="AK324" s="231" t="s">
        <v>2617</v>
      </c>
      <c r="AL324" s="231" t="s">
        <v>2617</v>
      </c>
      <c r="AM324" s="231" t="s">
        <v>2617</v>
      </c>
      <c r="AN324" s="231" t="s">
        <v>2617</v>
      </c>
      <c r="AO324" s="231" t="s">
        <v>2617</v>
      </c>
      <c r="AP324" s="231" t="s">
        <v>2617</v>
      </c>
      <c r="AQ324" s="231">
        <v>40</v>
      </c>
      <c r="AR324" s="231" t="s">
        <v>2611</v>
      </c>
    </row>
    <row r="325" spans="1:44" x14ac:dyDescent="0.3">
      <c r="A325" s="231">
        <v>211047</v>
      </c>
      <c r="B325" s="231" t="s">
        <v>61</v>
      </c>
      <c r="C325" s="231" t="s">
        <v>2617</v>
      </c>
      <c r="D325" s="231" t="s">
        <v>2617</v>
      </c>
      <c r="E325" s="231" t="s">
        <v>2617</v>
      </c>
      <c r="F325" s="231" t="s">
        <v>2617</v>
      </c>
      <c r="G325" s="231" t="s">
        <v>2617</v>
      </c>
      <c r="H325" s="231" t="s">
        <v>2617</v>
      </c>
      <c r="I325" s="231" t="s">
        <v>2617</v>
      </c>
      <c r="J325" s="231" t="s">
        <v>2617</v>
      </c>
      <c r="K325" s="231" t="s">
        <v>2617</v>
      </c>
      <c r="L325" s="231" t="s">
        <v>2617</v>
      </c>
      <c r="M325" s="231" t="s">
        <v>2617</v>
      </c>
      <c r="N325" s="231" t="s">
        <v>2617</v>
      </c>
      <c r="O325" s="231" t="s">
        <v>2617</v>
      </c>
      <c r="P325" s="231" t="s">
        <v>2617</v>
      </c>
      <c r="Q325" s="231" t="s">
        <v>2617</v>
      </c>
      <c r="R325" s="231" t="s">
        <v>2617</v>
      </c>
      <c r="S325" s="231" t="s">
        <v>2617</v>
      </c>
      <c r="T325" s="231" t="s">
        <v>2617</v>
      </c>
      <c r="U325" s="231" t="s">
        <v>2617</v>
      </c>
      <c r="V325" s="231" t="s">
        <v>2617</v>
      </c>
      <c r="W325" s="231" t="s">
        <v>2617</v>
      </c>
      <c r="X325" s="231" t="s">
        <v>2617</v>
      </c>
      <c r="Y325" s="231" t="s">
        <v>2617</v>
      </c>
      <c r="Z325" s="231" t="s">
        <v>2617</v>
      </c>
      <c r="AA325" s="231" t="s">
        <v>2617</v>
      </c>
      <c r="AB325" s="231" t="s">
        <v>2617</v>
      </c>
      <c r="AC325" s="231" t="s">
        <v>2617</v>
      </c>
      <c r="AD325" s="231" t="s">
        <v>2617</v>
      </c>
      <c r="AE325" s="231" t="s">
        <v>2617</v>
      </c>
      <c r="AF325" s="231" t="s">
        <v>2617</v>
      </c>
      <c r="AG325" s="231" t="s">
        <v>2617</v>
      </c>
      <c r="AH325" s="231" t="s">
        <v>2617</v>
      </c>
      <c r="AI325" s="231" t="s">
        <v>2617</v>
      </c>
      <c r="AJ325" s="231" t="s">
        <v>2617</v>
      </c>
      <c r="AK325" s="231" t="s">
        <v>2617</v>
      </c>
      <c r="AL325" s="231" t="s">
        <v>2617</v>
      </c>
      <c r="AM325" s="231" t="s">
        <v>2617</v>
      </c>
      <c r="AN325" s="231" t="s">
        <v>2617</v>
      </c>
      <c r="AO325" s="231" t="s">
        <v>2617</v>
      </c>
      <c r="AP325" s="231" t="s">
        <v>2617</v>
      </c>
      <c r="AQ325" s="231">
        <v>40</v>
      </c>
      <c r="AR325" s="231" t="s">
        <v>2611</v>
      </c>
    </row>
    <row r="326" spans="1:44" x14ac:dyDescent="0.3">
      <c r="A326" s="231">
        <v>211050</v>
      </c>
      <c r="B326" s="231" t="s">
        <v>61</v>
      </c>
      <c r="C326" s="231" t="s">
        <v>2617</v>
      </c>
      <c r="D326" s="231" t="s">
        <v>2617</v>
      </c>
      <c r="E326" s="231" t="s">
        <v>2617</v>
      </c>
      <c r="F326" s="231" t="s">
        <v>2617</v>
      </c>
      <c r="G326" s="231" t="s">
        <v>2617</v>
      </c>
      <c r="H326" s="231" t="s">
        <v>2617</v>
      </c>
      <c r="I326" s="231" t="s">
        <v>2617</v>
      </c>
      <c r="J326" s="231" t="s">
        <v>2617</v>
      </c>
      <c r="K326" s="231" t="s">
        <v>2617</v>
      </c>
      <c r="L326" s="231" t="s">
        <v>2617</v>
      </c>
      <c r="M326" s="231" t="s">
        <v>2617</v>
      </c>
      <c r="N326" s="231" t="s">
        <v>2617</v>
      </c>
      <c r="O326" s="231" t="s">
        <v>2617</v>
      </c>
      <c r="P326" s="231" t="s">
        <v>2617</v>
      </c>
      <c r="Q326" s="231" t="s">
        <v>2617</v>
      </c>
      <c r="R326" s="231" t="s">
        <v>2617</v>
      </c>
      <c r="S326" s="231" t="s">
        <v>2617</v>
      </c>
      <c r="T326" s="231" t="s">
        <v>2617</v>
      </c>
      <c r="U326" s="231" t="s">
        <v>2617</v>
      </c>
      <c r="V326" s="231" t="s">
        <v>2617</v>
      </c>
      <c r="W326" s="231" t="s">
        <v>2617</v>
      </c>
      <c r="X326" s="231" t="s">
        <v>2617</v>
      </c>
      <c r="Y326" s="231" t="s">
        <v>2617</v>
      </c>
      <c r="Z326" s="231" t="s">
        <v>2617</v>
      </c>
      <c r="AA326" s="231" t="s">
        <v>2617</v>
      </c>
      <c r="AB326" s="231" t="s">
        <v>2617</v>
      </c>
      <c r="AC326" s="231" t="s">
        <v>2617</v>
      </c>
      <c r="AD326" s="231" t="s">
        <v>2617</v>
      </c>
      <c r="AE326" s="231" t="s">
        <v>2617</v>
      </c>
      <c r="AF326" s="231" t="s">
        <v>2617</v>
      </c>
      <c r="AG326" s="231" t="s">
        <v>2617</v>
      </c>
      <c r="AH326" s="231" t="s">
        <v>2617</v>
      </c>
      <c r="AI326" s="231" t="s">
        <v>2617</v>
      </c>
      <c r="AJ326" s="231" t="s">
        <v>2617</v>
      </c>
      <c r="AK326" s="231" t="s">
        <v>2617</v>
      </c>
      <c r="AL326" s="231" t="s">
        <v>2617</v>
      </c>
      <c r="AM326" s="231" t="s">
        <v>2617</v>
      </c>
      <c r="AN326" s="231" t="s">
        <v>2617</v>
      </c>
      <c r="AO326" s="231" t="s">
        <v>2617</v>
      </c>
      <c r="AP326" s="231" t="s">
        <v>2617</v>
      </c>
      <c r="AQ326" s="231">
        <v>40</v>
      </c>
      <c r="AR326" s="231" t="s">
        <v>2611</v>
      </c>
    </row>
    <row r="327" spans="1:44" x14ac:dyDescent="0.3">
      <c r="A327" s="231">
        <v>211101</v>
      </c>
      <c r="B327" s="231" t="s">
        <v>61</v>
      </c>
      <c r="C327" s="231" t="s">
        <v>2617</v>
      </c>
      <c r="D327" s="231" t="s">
        <v>2617</v>
      </c>
      <c r="E327" s="231" t="s">
        <v>2617</v>
      </c>
      <c r="F327" s="231" t="s">
        <v>2617</v>
      </c>
      <c r="G327" s="231" t="s">
        <v>2617</v>
      </c>
      <c r="H327" s="231" t="s">
        <v>2617</v>
      </c>
      <c r="I327" s="231" t="s">
        <v>2617</v>
      </c>
      <c r="J327" s="231" t="s">
        <v>2617</v>
      </c>
      <c r="K327" s="231" t="s">
        <v>2617</v>
      </c>
      <c r="L327" s="231" t="s">
        <v>2617</v>
      </c>
      <c r="M327" s="231" t="s">
        <v>2617</v>
      </c>
      <c r="N327" s="231" t="s">
        <v>2617</v>
      </c>
      <c r="O327" s="231" t="s">
        <v>2617</v>
      </c>
      <c r="P327" s="231" t="s">
        <v>2617</v>
      </c>
      <c r="Q327" s="231" t="s">
        <v>2617</v>
      </c>
      <c r="R327" s="231" t="s">
        <v>2617</v>
      </c>
      <c r="S327" s="231" t="s">
        <v>2617</v>
      </c>
      <c r="T327" s="231" t="s">
        <v>2617</v>
      </c>
      <c r="U327" s="231" t="s">
        <v>2617</v>
      </c>
      <c r="V327" s="231" t="s">
        <v>2617</v>
      </c>
      <c r="W327" s="231" t="s">
        <v>2617</v>
      </c>
      <c r="X327" s="231" t="s">
        <v>2617</v>
      </c>
      <c r="Y327" s="231" t="s">
        <v>2617</v>
      </c>
      <c r="Z327" s="231" t="s">
        <v>2617</v>
      </c>
      <c r="AA327" s="231" t="s">
        <v>2617</v>
      </c>
      <c r="AB327" s="231" t="s">
        <v>2617</v>
      </c>
      <c r="AC327" s="231" t="s">
        <v>2617</v>
      </c>
      <c r="AD327" s="231" t="s">
        <v>2617</v>
      </c>
      <c r="AE327" s="231" t="s">
        <v>2617</v>
      </c>
      <c r="AF327" s="231" t="s">
        <v>2617</v>
      </c>
      <c r="AG327" s="231" t="s">
        <v>2617</v>
      </c>
      <c r="AH327" s="231" t="s">
        <v>2617</v>
      </c>
      <c r="AI327" s="231" t="s">
        <v>2617</v>
      </c>
      <c r="AJ327" s="231" t="s">
        <v>2617</v>
      </c>
      <c r="AK327" s="231" t="s">
        <v>2617</v>
      </c>
      <c r="AL327" s="231" t="s">
        <v>2617</v>
      </c>
      <c r="AM327" s="231" t="s">
        <v>2617</v>
      </c>
      <c r="AN327" s="231" t="s">
        <v>2617</v>
      </c>
      <c r="AO327" s="231" t="s">
        <v>2617</v>
      </c>
      <c r="AP327" s="231" t="s">
        <v>2617</v>
      </c>
      <c r="AQ327" s="231">
        <v>40</v>
      </c>
      <c r="AR327" s="231" t="s">
        <v>2611</v>
      </c>
    </row>
    <row r="328" spans="1:44" x14ac:dyDescent="0.3">
      <c r="A328" s="231">
        <v>211103</v>
      </c>
      <c r="B328" s="231" t="s">
        <v>61</v>
      </c>
      <c r="C328" s="231" t="s">
        <v>2617</v>
      </c>
      <c r="D328" s="231" t="s">
        <v>2617</v>
      </c>
      <c r="E328" s="231" t="s">
        <v>2617</v>
      </c>
      <c r="F328" s="231" t="s">
        <v>2617</v>
      </c>
      <c r="G328" s="231" t="s">
        <v>2617</v>
      </c>
      <c r="H328" s="231" t="s">
        <v>2617</v>
      </c>
      <c r="I328" s="231" t="s">
        <v>2617</v>
      </c>
      <c r="J328" s="231" t="s">
        <v>2617</v>
      </c>
      <c r="K328" s="231" t="s">
        <v>2617</v>
      </c>
      <c r="L328" s="231" t="s">
        <v>2617</v>
      </c>
      <c r="M328" s="231" t="s">
        <v>2617</v>
      </c>
      <c r="N328" s="231" t="s">
        <v>2617</v>
      </c>
      <c r="O328" s="231" t="s">
        <v>2617</v>
      </c>
      <c r="P328" s="231" t="s">
        <v>2617</v>
      </c>
      <c r="Q328" s="231" t="s">
        <v>2617</v>
      </c>
      <c r="R328" s="231" t="s">
        <v>2617</v>
      </c>
      <c r="S328" s="231" t="s">
        <v>2617</v>
      </c>
      <c r="T328" s="231" t="s">
        <v>2617</v>
      </c>
      <c r="U328" s="231" t="s">
        <v>2617</v>
      </c>
      <c r="V328" s="231" t="s">
        <v>2617</v>
      </c>
      <c r="W328" s="231" t="s">
        <v>2617</v>
      </c>
      <c r="X328" s="231" t="s">
        <v>2617</v>
      </c>
      <c r="Y328" s="231" t="s">
        <v>2617</v>
      </c>
      <c r="Z328" s="231" t="s">
        <v>2617</v>
      </c>
      <c r="AA328" s="231" t="s">
        <v>2617</v>
      </c>
      <c r="AB328" s="231" t="s">
        <v>2617</v>
      </c>
      <c r="AC328" s="231" t="s">
        <v>2617</v>
      </c>
      <c r="AD328" s="231" t="s">
        <v>2617</v>
      </c>
      <c r="AE328" s="231" t="s">
        <v>2617</v>
      </c>
      <c r="AF328" s="231" t="s">
        <v>2617</v>
      </c>
      <c r="AG328" s="231" t="s">
        <v>2617</v>
      </c>
      <c r="AH328" s="231" t="s">
        <v>2617</v>
      </c>
      <c r="AI328" s="231" t="s">
        <v>2617</v>
      </c>
      <c r="AJ328" s="231" t="s">
        <v>2617</v>
      </c>
      <c r="AK328" s="231" t="s">
        <v>2617</v>
      </c>
      <c r="AL328" s="231" t="s">
        <v>2617</v>
      </c>
      <c r="AM328" s="231" t="s">
        <v>2617</v>
      </c>
      <c r="AN328" s="231" t="s">
        <v>2617</v>
      </c>
      <c r="AO328" s="231" t="s">
        <v>2617</v>
      </c>
      <c r="AP328" s="231" t="s">
        <v>2617</v>
      </c>
      <c r="AQ328" s="231">
        <v>40</v>
      </c>
      <c r="AR328" s="231" t="s">
        <v>2611</v>
      </c>
    </row>
    <row r="329" spans="1:44" x14ac:dyDescent="0.3">
      <c r="A329" s="231">
        <v>211105</v>
      </c>
      <c r="B329" s="231" t="s">
        <v>61</v>
      </c>
      <c r="C329" s="231" t="s">
        <v>2617</v>
      </c>
      <c r="D329" s="231" t="s">
        <v>2617</v>
      </c>
      <c r="E329" s="231" t="s">
        <v>2617</v>
      </c>
      <c r="F329" s="231" t="s">
        <v>2617</v>
      </c>
      <c r="G329" s="231" t="s">
        <v>2617</v>
      </c>
      <c r="H329" s="231" t="s">
        <v>2617</v>
      </c>
      <c r="I329" s="231" t="s">
        <v>2617</v>
      </c>
      <c r="J329" s="231" t="s">
        <v>2617</v>
      </c>
      <c r="K329" s="231" t="s">
        <v>2617</v>
      </c>
      <c r="L329" s="231" t="s">
        <v>2617</v>
      </c>
      <c r="M329" s="231" t="s">
        <v>2617</v>
      </c>
      <c r="N329" s="231" t="s">
        <v>2617</v>
      </c>
      <c r="O329" s="231" t="s">
        <v>2617</v>
      </c>
      <c r="P329" s="231" t="s">
        <v>2617</v>
      </c>
      <c r="Q329" s="231" t="s">
        <v>2617</v>
      </c>
      <c r="R329" s="231" t="s">
        <v>2617</v>
      </c>
      <c r="S329" s="231" t="s">
        <v>2617</v>
      </c>
      <c r="T329" s="231" t="s">
        <v>2617</v>
      </c>
      <c r="U329" s="231" t="s">
        <v>2617</v>
      </c>
      <c r="V329" s="231" t="s">
        <v>2617</v>
      </c>
      <c r="W329" s="231" t="s">
        <v>2617</v>
      </c>
      <c r="X329" s="231" t="s">
        <v>2617</v>
      </c>
      <c r="Y329" s="231" t="s">
        <v>2617</v>
      </c>
      <c r="Z329" s="231" t="s">
        <v>2617</v>
      </c>
      <c r="AA329" s="231" t="s">
        <v>2617</v>
      </c>
      <c r="AB329" s="231" t="s">
        <v>2617</v>
      </c>
      <c r="AC329" s="231" t="s">
        <v>2617</v>
      </c>
      <c r="AD329" s="231" t="s">
        <v>2617</v>
      </c>
      <c r="AE329" s="231" t="s">
        <v>2617</v>
      </c>
      <c r="AF329" s="231" t="s">
        <v>2617</v>
      </c>
      <c r="AG329" s="231" t="s">
        <v>2617</v>
      </c>
      <c r="AH329" s="231" t="s">
        <v>2617</v>
      </c>
      <c r="AI329" s="231" t="s">
        <v>2617</v>
      </c>
      <c r="AJ329" s="231" t="s">
        <v>2617</v>
      </c>
      <c r="AK329" s="231" t="s">
        <v>2617</v>
      </c>
      <c r="AL329" s="231" t="s">
        <v>2617</v>
      </c>
      <c r="AM329" s="231" t="s">
        <v>2617</v>
      </c>
      <c r="AN329" s="231" t="s">
        <v>2617</v>
      </c>
      <c r="AO329" s="231" t="s">
        <v>2617</v>
      </c>
      <c r="AP329" s="231" t="s">
        <v>2617</v>
      </c>
      <c r="AQ329" s="231">
        <v>40</v>
      </c>
      <c r="AR329" s="231" t="s">
        <v>2611</v>
      </c>
    </row>
    <row r="330" spans="1:44" x14ac:dyDescent="0.3">
      <c r="A330" s="231">
        <v>211120</v>
      </c>
      <c r="B330" s="231" t="s">
        <v>61</v>
      </c>
      <c r="C330" s="231" t="s">
        <v>2617</v>
      </c>
      <c r="D330" s="231" t="s">
        <v>2617</v>
      </c>
      <c r="E330" s="231" t="s">
        <v>2617</v>
      </c>
      <c r="F330" s="231" t="s">
        <v>2617</v>
      </c>
      <c r="G330" s="231" t="s">
        <v>2617</v>
      </c>
      <c r="H330" s="231" t="s">
        <v>2617</v>
      </c>
      <c r="I330" s="231" t="s">
        <v>2617</v>
      </c>
      <c r="J330" s="231" t="s">
        <v>2617</v>
      </c>
      <c r="K330" s="231" t="s">
        <v>2617</v>
      </c>
      <c r="L330" s="231" t="s">
        <v>2617</v>
      </c>
      <c r="M330" s="231" t="s">
        <v>2617</v>
      </c>
      <c r="N330" s="231" t="s">
        <v>2617</v>
      </c>
      <c r="O330" s="231" t="s">
        <v>2617</v>
      </c>
      <c r="P330" s="231" t="s">
        <v>2617</v>
      </c>
      <c r="Q330" s="231" t="s">
        <v>2617</v>
      </c>
      <c r="R330" s="231" t="s">
        <v>2617</v>
      </c>
      <c r="S330" s="231" t="s">
        <v>2617</v>
      </c>
      <c r="T330" s="231" t="s">
        <v>2617</v>
      </c>
      <c r="U330" s="231" t="s">
        <v>2617</v>
      </c>
      <c r="V330" s="231" t="s">
        <v>2617</v>
      </c>
      <c r="W330" s="231" t="s">
        <v>2617</v>
      </c>
      <c r="X330" s="231" t="s">
        <v>2617</v>
      </c>
      <c r="Y330" s="231" t="s">
        <v>2617</v>
      </c>
      <c r="Z330" s="231" t="s">
        <v>2617</v>
      </c>
      <c r="AA330" s="231" t="s">
        <v>2617</v>
      </c>
      <c r="AB330" s="231" t="s">
        <v>2617</v>
      </c>
      <c r="AC330" s="231" t="s">
        <v>2617</v>
      </c>
      <c r="AD330" s="231" t="s">
        <v>2617</v>
      </c>
      <c r="AE330" s="231" t="s">
        <v>2617</v>
      </c>
      <c r="AF330" s="231" t="s">
        <v>2617</v>
      </c>
      <c r="AG330" s="231" t="s">
        <v>2617</v>
      </c>
      <c r="AH330" s="231" t="s">
        <v>2617</v>
      </c>
      <c r="AI330" s="231" t="s">
        <v>2617</v>
      </c>
      <c r="AJ330" s="231" t="s">
        <v>2617</v>
      </c>
      <c r="AK330" s="231" t="s">
        <v>2617</v>
      </c>
      <c r="AL330" s="231" t="s">
        <v>2617</v>
      </c>
      <c r="AM330" s="231" t="s">
        <v>2617</v>
      </c>
      <c r="AN330" s="231" t="s">
        <v>2617</v>
      </c>
      <c r="AO330" s="231" t="s">
        <v>2617</v>
      </c>
      <c r="AP330" s="231" t="s">
        <v>2617</v>
      </c>
      <c r="AQ330" s="231">
        <v>40</v>
      </c>
      <c r="AR330" s="231" t="s">
        <v>2611</v>
      </c>
    </row>
    <row r="331" spans="1:44" x14ac:dyDescent="0.3">
      <c r="A331" s="231">
        <v>211121</v>
      </c>
      <c r="B331" s="231" t="s">
        <v>61</v>
      </c>
      <c r="C331" s="231" t="s">
        <v>2617</v>
      </c>
      <c r="D331" s="231" t="s">
        <v>2617</v>
      </c>
      <c r="E331" s="231" t="s">
        <v>2617</v>
      </c>
      <c r="F331" s="231" t="s">
        <v>2617</v>
      </c>
      <c r="G331" s="231" t="s">
        <v>2617</v>
      </c>
      <c r="H331" s="231" t="s">
        <v>2617</v>
      </c>
      <c r="I331" s="231" t="s">
        <v>2617</v>
      </c>
      <c r="J331" s="231" t="s">
        <v>2617</v>
      </c>
      <c r="K331" s="231" t="s">
        <v>2617</v>
      </c>
      <c r="L331" s="231" t="s">
        <v>2617</v>
      </c>
      <c r="M331" s="231" t="s">
        <v>2617</v>
      </c>
      <c r="N331" s="231" t="s">
        <v>2617</v>
      </c>
      <c r="O331" s="231" t="s">
        <v>2617</v>
      </c>
      <c r="P331" s="231" t="s">
        <v>2617</v>
      </c>
      <c r="Q331" s="231" t="s">
        <v>2617</v>
      </c>
      <c r="R331" s="231" t="s">
        <v>2617</v>
      </c>
      <c r="S331" s="231" t="s">
        <v>2617</v>
      </c>
      <c r="T331" s="231" t="s">
        <v>2617</v>
      </c>
      <c r="U331" s="231" t="s">
        <v>2617</v>
      </c>
      <c r="V331" s="231" t="s">
        <v>2617</v>
      </c>
      <c r="W331" s="231" t="s">
        <v>2617</v>
      </c>
      <c r="X331" s="231" t="s">
        <v>2617</v>
      </c>
      <c r="Y331" s="231" t="s">
        <v>2617</v>
      </c>
      <c r="Z331" s="231" t="s">
        <v>2617</v>
      </c>
      <c r="AA331" s="231" t="s">
        <v>2617</v>
      </c>
      <c r="AB331" s="231" t="s">
        <v>2617</v>
      </c>
      <c r="AC331" s="231" t="s">
        <v>2617</v>
      </c>
      <c r="AD331" s="231" t="s">
        <v>2617</v>
      </c>
      <c r="AE331" s="231" t="s">
        <v>2617</v>
      </c>
      <c r="AF331" s="231" t="s">
        <v>2617</v>
      </c>
      <c r="AG331" s="231" t="s">
        <v>2617</v>
      </c>
      <c r="AH331" s="231" t="s">
        <v>2617</v>
      </c>
      <c r="AI331" s="231" t="s">
        <v>2617</v>
      </c>
      <c r="AJ331" s="231" t="s">
        <v>2617</v>
      </c>
      <c r="AK331" s="231" t="s">
        <v>2617</v>
      </c>
      <c r="AL331" s="231" t="s">
        <v>2617</v>
      </c>
      <c r="AM331" s="231" t="s">
        <v>2617</v>
      </c>
      <c r="AN331" s="231" t="s">
        <v>2617</v>
      </c>
      <c r="AO331" s="231" t="s">
        <v>2617</v>
      </c>
      <c r="AP331" s="231" t="s">
        <v>2617</v>
      </c>
      <c r="AQ331" s="231">
        <v>40</v>
      </c>
      <c r="AR331" s="231" t="s">
        <v>2611</v>
      </c>
    </row>
    <row r="332" spans="1:44" x14ac:dyDescent="0.3">
      <c r="A332" s="231">
        <v>211152</v>
      </c>
      <c r="B332" s="231" t="s">
        <v>61</v>
      </c>
      <c r="C332" s="231" t="s">
        <v>2617</v>
      </c>
      <c r="D332" s="231" t="s">
        <v>2617</v>
      </c>
      <c r="E332" s="231" t="s">
        <v>2617</v>
      </c>
      <c r="F332" s="231" t="s">
        <v>2617</v>
      </c>
      <c r="G332" s="231" t="s">
        <v>2617</v>
      </c>
      <c r="H332" s="231" t="s">
        <v>2617</v>
      </c>
      <c r="I332" s="231" t="s">
        <v>2617</v>
      </c>
      <c r="J332" s="231" t="s">
        <v>2617</v>
      </c>
      <c r="K332" s="231" t="s">
        <v>2617</v>
      </c>
      <c r="L332" s="231" t="s">
        <v>2617</v>
      </c>
      <c r="M332" s="231" t="s">
        <v>2617</v>
      </c>
      <c r="N332" s="231" t="s">
        <v>2617</v>
      </c>
      <c r="O332" s="231" t="s">
        <v>2617</v>
      </c>
      <c r="P332" s="231" t="s">
        <v>2617</v>
      </c>
      <c r="Q332" s="231" t="s">
        <v>2617</v>
      </c>
      <c r="R332" s="231" t="s">
        <v>2617</v>
      </c>
      <c r="S332" s="231" t="s">
        <v>2617</v>
      </c>
      <c r="T332" s="231" t="s">
        <v>2617</v>
      </c>
      <c r="U332" s="231" t="s">
        <v>2617</v>
      </c>
      <c r="V332" s="231" t="s">
        <v>2617</v>
      </c>
      <c r="W332" s="231" t="s">
        <v>2617</v>
      </c>
      <c r="X332" s="231" t="s">
        <v>2617</v>
      </c>
      <c r="Y332" s="231" t="s">
        <v>2617</v>
      </c>
      <c r="Z332" s="231" t="s">
        <v>2617</v>
      </c>
      <c r="AA332" s="231" t="s">
        <v>2617</v>
      </c>
      <c r="AB332" s="231" t="s">
        <v>2617</v>
      </c>
      <c r="AC332" s="231" t="s">
        <v>2617</v>
      </c>
      <c r="AD332" s="231" t="s">
        <v>2617</v>
      </c>
      <c r="AE332" s="231" t="s">
        <v>2617</v>
      </c>
      <c r="AF332" s="231" t="s">
        <v>2617</v>
      </c>
      <c r="AG332" s="231" t="s">
        <v>2617</v>
      </c>
      <c r="AH332" s="231" t="s">
        <v>2617</v>
      </c>
      <c r="AI332" s="231" t="s">
        <v>2617</v>
      </c>
      <c r="AJ332" s="231" t="s">
        <v>2617</v>
      </c>
      <c r="AK332" s="231" t="s">
        <v>2617</v>
      </c>
      <c r="AL332" s="231" t="s">
        <v>2617</v>
      </c>
      <c r="AM332" s="231" t="s">
        <v>2617</v>
      </c>
      <c r="AN332" s="231" t="s">
        <v>2617</v>
      </c>
      <c r="AO332" s="231" t="s">
        <v>2617</v>
      </c>
      <c r="AP332" s="231" t="s">
        <v>2617</v>
      </c>
      <c r="AQ332" s="231">
        <v>40</v>
      </c>
      <c r="AR332" s="231" t="s">
        <v>2611</v>
      </c>
    </row>
    <row r="333" spans="1:44" x14ac:dyDescent="0.3">
      <c r="A333" s="231">
        <v>211160</v>
      </c>
      <c r="B333" s="231" t="s">
        <v>61</v>
      </c>
      <c r="C333" s="231" t="s">
        <v>2617</v>
      </c>
      <c r="D333" s="231" t="s">
        <v>2617</v>
      </c>
      <c r="E333" s="231" t="s">
        <v>2617</v>
      </c>
      <c r="F333" s="231" t="s">
        <v>2617</v>
      </c>
      <c r="G333" s="231" t="s">
        <v>2617</v>
      </c>
      <c r="H333" s="231" t="s">
        <v>2617</v>
      </c>
      <c r="I333" s="231" t="s">
        <v>2617</v>
      </c>
      <c r="J333" s="231" t="s">
        <v>2617</v>
      </c>
      <c r="K333" s="231" t="s">
        <v>2617</v>
      </c>
      <c r="L333" s="231" t="s">
        <v>2617</v>
      </c>
      <c r="M333" s="231" t="s">
        <v>2617</v>
      </c>
      <c r="N333" s="231" t="s">
        <v>2617</v>
      </c>
      <c r="O333" s="231" t="s">
        <v>2617</v>
      </c>
      <c r="P333" s="231" t="s">
        <v>2617</v>
      </c>
      <c r="Q333" s="231" t="s">
        <v>2617</v>
      </c>
      <c r="R333" s="231" t="s">
        <v>2617</v>
      </c>
      <c r="S333" s="231" t="s">
        <v>2617</v>
      </c>
      <c r="T333" s="231" t="s">
        <v>2617</v>
      </c>
      <c r="U333" s="231" t="s">
        <v>2617</v>
      </c>
      <c r="V333" s="231" t="s">
        <v>2617</v>
      </c>
      <c r="W333" s="231" t="s">
        <v>2617</v>
      </c>
      <c r="X333" s="231" t="s">
        <v>2617</v>
      </c>
      <c r="Y333" s="231" t="s">
        <v>2617</v>
      </c>
      <c r="Z333" s="231" t="s">
        <v>2617</v>
      </c>
      <c r="AA333" s="231" t="s">
        <v>2617</v>
      </c>
      <c r="AB333" s="231" t="s">
        <v>2617</v>
      </c>
      <c r="AC333" s="231" t="s">
        <v>2617</v>
      </c>
      <c r="AD333" s="231" t="s">
        <v>2617</v>
      </c>
      <c r="AE333" s="231" t="s">
        <v>2617</v>
      </c>
      <c r="AF333" s="231" t="s">
        <v>2617</v>
      </c>
      <c r="AG333" s="231" t="s">
        <v>2617</v>
      </c>
      <c r="AH333" s="231" t="s">
        <v>2617</v>
      </c>
      <c r="AI333" s="231" t="s">
        <v>2617</v>
      </c>
      <c r="AJ333" s="231" t="s">
        <v>2617</v>
      </c>
      <c r="AK333" s="231" t="s">
        <v>2617</v>
      </c>
      <c r="AL333" s="231" t="s">
        <v>2617</v>
      </c>
      <c r="AM333" s="231" t="s">
        <v>2617</v>
      </c>
      <c r="AN333" s="231" t="s">
        <v>2617</v>
      </c>
      <c r="AO333" s="231" t="s">
        <v>2617</v>
      </c>
      <c r="AP333" s="231" t="s">
        <v>2617</v>
      </c>
      <c r="AQ333" s="231">
        <v>40</v>
      </c>
      <c r="AR333" s="231" t="s">
        <v>2611</v>
      </c>
    </row>
    <row r="334" spans="1:44" x14ac:dyDescent="0.3">
      <c r="A334" s="231">
        <v>211298</v>
      </c>
      <c r="B334" s="231" t="s">
        <v>61</v>
      </c>
      <c r="C334" s="231" t="s">
        <v>2617</v>
      </c>
      <c r="D334" s="231" t="s">
        <v>2617</v>
      </c>
      <c r="E334" s="231" t="s">
        <v>2617</v>
      </c>
      <c r="F334" s="231" t="s">
        <v>2617</v>
      </c>
      <c r="G334" s="231" t="s">
        <v>2617</v>
      </c>
      <c r="H334" s="231" t="s">
        <v>2617</v>
      </c>
      <c r="I334" s="231" t="s">
        <v>2617</v>
      </c>
      <c r="J334" s="231" t="s">
        <v>2617</v>
      </c>
      <c r="K334" s="231" t="s">
        <v>2617</v>
      </c>
      <c r="L334" s="231" t="s">
        <v>2617</v>
      </c>
      <c r="M334" s="231" t="s">
        <v>2617</v>
      </c>
      <c r="N334" s="231" t="s">
        <v>2617</v>
      </c>
      <c r="O334" s="231" t="s">
        <v>2617</v>
      </c>
      <c r="P334" s="231" t="s">
        <v>2617</v>
      </c>
      <c r="Q334" s="231" t="s">
        <v>2617</v>
      </c>
      <c r="R334" s="231" t="s">
        <v>2617</v>
      </c>
      <c r="S334" s="231" t="s">
        <v>2617</v>
      </c>
      <c r="T334" s="231" t="s">
        <v>2617</v>
      </c>
      <c r="U334" s="231" t="s">
        <v>2617</v>
      </c>
      <c r="V334" s="231" t="s">
        <v>2617</v>
      </c>
      <c r="W334" s="231" t="s">
        <v>2617</v>
      </c>
      <c r="X334" s="231" t="s">
        <v>2617</v>
      </c>
      <c r="Y334" s="231" t="s">
        <v>2617</v>
      </c>
      <c r="Z334" s="231" t="s">
        <v>2617</v>
      </c>
      <c r="AA334" s="231" t="s">
        <v>2617</v>
      </c>
      <c r="AB334" s="231" t="s">
        <v>2617</v>
      </c>
      <c r="AC334" s="231" t="s">
        <v>2617</v>
      </c>
      <c r="AD334" s="231" t="s">
        <v>2617</v>
      </c>
      <c r="AE334" s="231" t="s">
        <v>2617</v>
      </c>
      <c r="AF334" s="231" t="s">
        <v>2617</v>
      </c>
      <c r="AG334" s="231" t="s">
        <v>2617</v>
      </c>
      <c r="AH334" s="231" t="s">
        <v>2617</v>
      </c>
      <c r="AI334" s="231" t="s">
        <v>2617</v>
      </c>
      <c r="AJ334" s="231" t="s">
        <v>2617</v>
      </c>
      <c r="AK334" s="231" t="s">
        <v>2617</v>
      </c>
      <c r="AL334" s="231" t="s">
        <v>2617</v>
      </c>
      <c r="AM334" s="231" t="s">
        <v>2617</v>
      </c>
      <c r="AN334" s="231" t="s">
        <v>2617</v>
      </c>
      <c r="AO334" s="231" t="s">
        <v>2617</v>
      </c>
      <c r="AP334" s="231" t="s">
        <v>2617</v>
      </c>
      <c r="AQ334" s="231">
        <v>40</v>
      </c>
      <c r="AR334" s="231" t="s">
        <v>2611</v>
      </c>
    </row>
    <row r="335" spans="1:44" x14ac:dyDescent="0.3">
      <c r="A335" s="231">
        <v>211375</v>
      </c>
      <c r="B335" s="231" t="s">
        <v>61</v>
      </c>
      <c r="C335" s="231" t="s">
        <v>2617</v>
      </c>
      <c r="D335" s="231" t="s">
        <v>2617</v>
      </c>
      <c r="E335" s="231" t="s">
        <v>2617</v>
      </c>
      <c r="F335" s="231" t="s">
        <v>2617</v>
      </c>
      <c r="G335" s="231" t="s">
        <v>2617</v>
      </c>
      <c r="H335" s="231" t="s">
        <v>2617</v>
      </c>
      <c r="I335" s="231" t="s">
        <v>2617</v>
      </c>
      <c r="J335" s="231" t="s">
        <v>2617</v>
      </c>
      <c r="K335" s="231" t="s">
        <v>2617</v>
      </c>
      <c r="L335" s="231" t="s">
        <v>2617</v>
      </c>
      <c r="M335" s="231" t="s">
        <v>2617</v>
      </c>
      <c r="N335" s="231" t="s">
        <v>2617</v>
      </c>
      <c r="O335" s="231" t="s">
        <v>2617</v>
      </c>
      <c r="P335" s="231" t="s">
        <v>2617</v>
      </c>
      <c r="Q335" s="231" t="s">
        <v>2617</v>
      </c>
      <c r="R335" s="231" t="s">
        <v>2617</v>
      </c>
      <c r="S335" s="231" t="s">
        <v>2617</v>
      </c>
      <c r="T335" s="231" t="s">
        <v>2617</v>
      </c>
      <c r="U335" s="231" t="s">
        <v>2617</v>
      </c>
      <c r="V335" s="231" t="s">
        <v>2617</v>
      </c>
      <c r="W335" s="231" t="s">
        <v>2617</v>
      </c>
      <c r="X335" s="231" t="s">
        <v>2617</v>
      </c>
      <c r="Y335" s="231" t="s">
        <v>2617</v>
      </c>
      <c r="Z335" s="231" t="s">
        <v>2617</v>
      </c>
      <c r="AA335" s="231" t="s">
        <v>2617</v>
      </c>
      <c r="AB335" s="231" t="s">
        <v>2617</v>
      </c>
      <c r="AC335" s="231" t="s">
        <v>2617</v>
      </c>
      <c r="AD335" s="231" t="s">
        <v>2617</v>
      </c>
      <c r="AE335" s="231" t="s">
        <v>2617</v>
      </c>
      <c r="AF335" s="231" t="s">
        <v>2617</v>
      </c>
      <c r="AG335" s="231" t="s">
        <v>2617</v>
      </c>
      <c r="AH335" s="231" t="s">
        <v>2617</v>
      </c>
      <c r="AI335" s="231" t="s">
        <v>2617</v>
      </c>
      <c r="AJ335" s="231" t="s">
        <v>2617</v>
      </c>
      <c r="AK335" s="231" t="s">
        <v>2617</v>
      </c>
      <c r="AL335" s="231" t="s">
        <v>2617</v>
      </c>
      <c r="AM335" s="231" t="s">
        <v>2617</v>
      </c>
      <c r="AN335" s="231" t="s">
        <v>2617</v>
      </c>
      <c r="AO335" s="231" t="s">
        <v>2617</v>
      </c>
      <c r="AP335" s="231" t="s">
        <v>2617</v>
      </c>
      <c r="AQ335" s="231">
        <v>40</v>
      </c>
      <c r="AR335" s="231" t="s">
        <v>2611</v>
      </c>
    </row>
    <row r="336" spans="1:44" x14ac:dyDescent="0.3">
      <c r="A336" s="231">
        <v>211396</v>
      </c>
      <c r="B336" s="231" t="s">
        <v>61</v>
      </c>
      <c r="C336" s="231" t="s">
        <v>2617</v>
      </c>
      <c r="D336" s="231" t="s">
        <v>2617</v>
      </c>
      <c r="E336" s="231" t="s">
        <v>2617</v>
      </c>
      <c r="F336" s="231" t="s">
        <v>2617</v>
      </c>
      <c r="G336" s="231" t="s">
        <v>2617</v>
      </c>
      <c r="H336" s="231" t="s">
        <v>2617</v>
      </c>
      <c r="I336" s="231" t="s">
        <v>2617</v>
      </c>
      <c r="J336" s="231" t="s">
        <v>2617</v>
      </c>
      <c r="K336" s="231" t="s">
        <v>2617</v>
      </c>
      <c r="L336" s="231" t="s">
        <v>2617</v>
      </c>
      <c r="M336" s="231" t="s">
        <v>2617</v>
      </c>
      <c r="N336" s="231" t="s">
        <v>2617</v>
      </c>
      <c r="O336" s="231" t="s">
        <v>2617</v>
      </c>
      <c r="P336" s="231" t="s">
        <v>2617</v>
      </c>
      <c r="Q336" s="231" t="s">
        <v>2617</v>
      </c>
      <c r="R336" s="231" t="s">
        <v>2617</v>
      </c>
      <c r="S336" s="231" t="s">
        <v>2617</v>
      </c>
      <c r="T336" s="231" t="s">
        <v>2617</v>
      </c>
      <c r="U336" s="231" t="s">
        <v>2617</v>
      </c>
      <c r="V336" s="231" t="s">
        <v>2617</v>
      </c>
      <c r="W336" s="231" t="s">
        <v>2617</v>
      </c>
      <c r="X336" s="231" t="s">
        <v>2617</v>
      </c>
      <c r="Y336" s="231" t="s">
        <v>2617</v>
      </c>
      <c r="Z336" s="231" t="s">
        <v>2617</v>
      </c>
      <c r="AA336" s="231" t="s">
        <v>2617</v>
      </c>
      <c r="AB336" s="231" t="s">
        <v>2617</v>
      </c>
      <c r="AC336" s="231" t="s">
        <v>2617</v>
      </c>
      <c r="AD336" s="231" t="s">
        <v>2617</v>
      </c>
      <c r="AE336" s="231" t="s">
        <v>2617</v>
      </c>
      <c r="AF336" s="231" t="s">
        <v>2617</v>
      </c>
      <c r="AG336" s="231" t="s">
        <v>2617</v>
      </c>
      <c r="AH336" s="231" t="s">
        <v>2617</v>
      </c>
      <c r="AI336" s="231" t="s">
        <v>2617</v>
      </c>
      <c r="AJ336" s="231" t="s">
        <v>2617</v>
      </c>
      <c r="AK336" s="231" t="s">
        <v>2617</v>
      </c>
      <c r="AL336" s="231" t="s">
        <v>2617</v>
      </c>
      <c r="AM336" s="231" t="s">
        <v>2617</v>
      </c>
      <c r="AN336" s="231" t="s">
        <v>2617</v>
      </c>
      <c r="AO336" s="231" t="s">
        <v>2617</v>
      </c>
      <c r="AP336" s="231" t="s">
        <v>2617</v>
      </c>
      <c r="AQ336" s="231">
        <v>40</v>
      </c>
      <c r="AR336" s="231" t="s">
        <v>2611</v>
      </c>
    </row>
    <row r="337" spans="1:44" x14ac:dyDescent="0.3">
      <c r="A337" s="231">
        <v>211408</v>
      </c>
      <c r="B337" s="231" t="s">
        <v>61</v>
      </c>
      <c r="C337" s="231" t="s">
        <v>2617</v>
      </c>
      <c r="D337" s="231" t="s">
        <v>2617</v>
      </c>
      <c r="E337" s="231" t="s">
        <v>2617</v>
      </c>
      <c r="F337" s="231" t="s">
        <v>2617</v>
      </c>
      <c r="G337" s="231" t="s">
        <v>2617</v>
      </c>
      <c r="H337" s="231" t="s">
        <v>2617</v>
      </c>
      <c r="I337" s="231" t="s">
        <v>2617</v>
      </c>
      <c r="J337" s="231" t="s">
        <v>2617</v>
      </c>
      <c r="K337" s="231" t="s">
        <v>2617</v>
      </c>
      <c r="L337" s="231" t="s">
        <v>2617</v>
      </c>
      <c r="M337" s="231" t="s">
        <v>2617</v>
      </c>
      <c r="N337" s="231" t="s">
        <v>2617</v>
      </c>
      <c r="O337" s="231" t="s">
        <v>2617</v>
      </c>
      <c r="P337" s="231" t="s">
        <v>2617</v>
      </c>
      <c r="Q337" s="231" t="s">
        <v>2617</v>
      </c>
      <c r="R337" s="231" t="s">
        <v>2617</v>
      </c>
      <c r="S337" s="231" t="s">
        <v>2617</v>
      </c>
      <c r="T337" s="231" t="s">
        <v>2617</v>
      </c>
      <c r="U337" s="231" t="s">
        <v>2617</v>
      </c>
      <c r="V337" s="231" t="s">
        <v>2617</v>
      </c>
      <c r="W337" s="231" t="s">
        <v>2617</v>
      </c>
      <c r="X337" s="231" t="s">
        <v>2617</v>
      </c>
      <c r="Y337" s="231" t="s">
        <v>2617</v>
      </c>
      <c r="Z337" s="231" t="s">
        <v>2617</v>
      </c>
      <c r="AA337" s="231" t="s">
        <v>2617</v>
      </c>
      <c r="AB337" s="231" t="s">
        <v>2617</v>
      </c>
      <c r="AC337" s="231" t="s">
        <v>2617</v>
      </c>
      <c r="AD337" s="231" t="s">
        <v>2617</v>
      </c>
      <c r="AE337" s="231" t="s">
        <v>2617</v>
      </c>
      <c r="AF337" s="231" t="s">
        <v>2617</v>
      </c>
      <c r="AG337" s="231" t="s">
        <v>2617</v>
      </c>
      <c r="AH337" s="231" t="s">
        <v>2617</v>
      </c>
      <c r="AI337" s="231" t="s">
        <v>2617</v>
      </c>
      <c r="AJ337" s="231" t="s">
        <v>2617</v>
      </c>
      <c r="AK337" s="231" t="s">
        <v>2617</v>
      </c>
      <c r="AL337" s="231" t="s">
        <v>2617</v>
      </c>
      <c r="AM337" s="231" t="s">
        <v>2617</v>
      </c>
      <c r="AN337" s="231" t="s">
        <v>2617</v>
      </c>
      <c r="AO337" s="231" t="s">
        <v>2617</v>
      </c>
      <c r="AP337" s="231" t="s">
        <v>2617</v>
      </c>
      <c r="AQ337" s="231">
        <v>40</v>
      </c>
      <c r="AR337" s="231" t="s">
        <v>2611</v>
      </c>
    </row>
    <row r="338" spans="1:44" x14ac:dyDescent="0.3">
      <c r="A338" s="231">
        <v>211417</v>
      </c>
      <c r="B338" s="231" t="s">
        <v>61</v>
      </c>
      <c r="C338" s="231" t="s">
        <v>2617</v>
      </c>
      <c r="D338" s="231" t="s">
        <v>2617</v>
      </c>
      <c r="E338" s="231" t="s">
        <v>2617</v>
      </c>
      <c r="F338" s="231" t="s">
        <v>2617</v>
      </c>
      <c r="G338" s="231" t="s">
        <v>2617</v>
      </c>
      <c r="H338" s="231" t="s">
        <v>2617</v>
      </c>
      <c r="I338" s="231" t="s">
        <v>2617</v>
      </c>
      <c r="J338" s="231" t="s">
        <v>2617</v>
      </c>
      <c r="K338" s="231" t="s">
        <v>2617</v>
      </c>
      <c r="L338" s="231" t="s">
        <v>2617</v>
      </c>
      <c r="M338" s="231" t="s">
        <v>2617</v>
      </c>
      <c r="N338" s="231" t="s">
        <v>2617</v>
      </c>
      <c r="O338" s="231" t="s">
        <v>2617</v>
      </c>
      <c r="P338" s="231" t="s">
        <v>2617</v>
      </c>
      <c r="Q338" s="231" t="s">
        <v>2617</v>
      </c>
      <c r="R338" s="231" t="s">
        <v>2617</v>
      </c>
      <c r="S338" s="231" t="s">
        <v>2617</v>
      </c>
      <c r="T338" s="231" t="s">
        <v>2617</v>
      </c>
      <c r="U338" s="231" t="s">
        <v>2617</v>
      </c>
      <c r="V338" s="231" t="s">
        <v>2617</v>
      </c>
      <c r="W338" s="231" t="s">
        <v>2617</v>
      </c>
      <c r="X338" s="231" t="s">
        <v>2617</v>
      </c>
      <c r="Y338" s="231" t="s">
        <v>2617</v>
      </c>
      <c r="Z338" s="231" t="s">
        <v>2617</v>
      </c>
      <c r="AA338" s="231" t="s">
        <v>2617</v>
      </c>
      <c r="AB338" s="231" t="s">
        <v>2617</v>
      </c>
      <c r="AC338" s="231" t="s">
        <v>2617</v>
      </c>
      <c r="AD338" s="231" t="s">
        <v>2617</v>
      </c>
      <c r="AE338" s="231" t="s">
        <v>2617</v>
      </c>
      <c r="AF338" s="231" t="s">
        <v>2617</v>
      </c>
      <c r="AG338" s="231" t="s">
        <v>2617</v>
      </c>
      <c r="AH338" s="231" t="s">
        <v>2617</v>
      </c>
      <c r="AI338" s="231" t="s">
        <v>2617</v>
      </c>
      <c r="AJ338" s="231" t="s">
        <v>2617</v>
      </c>
      <c r="AK338" s="231" t="s">
        <v>2617</v>
      </c>
      <c r="AL338" s="231" t="s">
        <v>2617</v>
      </c>
      <c r="AM338" s="231" t="s">
        <v>2617</v>
      </c>
      <c r="AN338" s="231" t="s">
        <v>2617</v>
      </c>
      <c r="AO338" s="231" t="s">
        <v>2617</v>
      </c>
      <c r="AP338" s="231" t="s">
        <v>2617</v>
      </c>
      <c r="AQ338" s="231">
        <v>40</v>
      </c>
      <c r="AR338" s="231" t="s">
        <v>2611</v>
      </c>
    </row>
    <row r="339" spans="1:44" x14ac:dyDescent="0.3">
      <c r="A339" s="231">
        <v>211432</v>
      </c>
      <c r="B339" s="231" t="s">
        <v>61</v>
      </c>
      <c r="C339" s="231" t="s">
        <v>2617</v>
      </c>
      <c r="D339" s="231" t="s">
        <v>2617</v>
      </c>
      <c r="E339" s="231" t="s">
        <v>2617</v>
      </c>
      <c r="F339" s="231" t="s">
        <v>2617</v>
      </c>
      <c r="G339" s="231" t="s">
        <v>2617</v>
      </c>
      <c r="H339" s="231" t="s">
        <v>2617</v>
      </c>
      <c r="I339" s="231" t="s">
        <v>2617</v>
      </c>
      <c r="J339" s="231" t="s">
        <v>2617</v>
      </c>
      <c r="K339" s="231" t="s">
        <v>2617</v>
      </c>
      <c r="L339" s="231" t="s">
        <v>2617</v>
      </c>
      <c r="M339" s="231" t="s">
        <v>2617</v>
      </c>
      <c r="N339" s="231" t="s">
        <v>2617</v>
      </c>
      <c r="O339" s="231" t="s">
        <v>2617</v>
      </c>
      <c r="P339" s="231" t="s">
        <v>2617</v>
      </c>
      <c r="Q339" s="231" t="s">
        <v>2617</v>
      </c>
      <c r="R339" s="231" t="s">
        <v>2617</v>
      </c>
      <c r="S339" s="231" t="s">
        <v>2617</v>
      </c>
      <c r="T339" s="231" t="s">
        <v>2617</v>
      </c>
      <c r="U339" s="231" t="s">
        <v>2617</v>
      </c>
      <c r="V339" s="231" t="s">
        <v>2617</v>
      </c>
      <c r="W339" s="231" t="s">
        <v>2617</v>
      </c>
      <c r="X339" s="231" t="s">
        <v>2617</v>
      </c>
      <c r="Y339" s="231" t="s">
        <v>2617</v>
      </c>
      <c r="Z339" s="231" t="s">
        <v>2617</v>
      </c>
      <c r="AA339" s="231" t="s">
        <v>2617</v>
      </c>
      <c r="AB339" s="231" t="s">
        <v>2617</v>
      </c>
      <c r="AC339" s="231" t="s">
        <v>2617</v>
      </c>
      <c r="AD339" s="231" t="s">
        <v>2617</v>
      </c>
      <c r="AE339" s="231" t="s">
        <v>2617</v>
      </c>
      <c r="AF339" s="231" t="s">
        <v>2617</v>
      </c>
      <c r="AG339" s="231" t="s">
        <v>2617</v>
      </c>
      <c r="AH339" s="231" t="s">
        <v>2617</v>
      </c>
      <c r="AI339" s="231" t="s">
        <v>2617</v>
      </c>
      <c r="AJ339" s="231" t="s">
        <v>2617</v>
      </c>
      <c r="AK339" s="231" t="s">
        <v>2617</v>
      </c>
      <c r="AL339" s="231" t="s">
        <v>2617</v>
      </c>
      <c r="AM339" s="231" t="s">
        <v>2617</v>
      </c>
      <c r="AN339" s="231" t="s">
        <v>2617</v>
      </c>
      <c r="AO339" s="231" t="s">
        <v>2617</v>
      </c>
      <c r="AP339" s="231" t="s">
        <v>2617</v>
      </c>
      <c r="AQ339" s="231">
        <v>40</v>
      </c>
      <c r="AR339" s="231" t="s">
        <v>2611</v>
      </c>
    </row>
    <row r="340" spans="1:44" x14ac:dyDescent="0.3">
      <c r="A340" s="231">
        <v>211442</v>
      </c>
      <c r="B340" s="231" t="s">
        <v>61</v>
      </c>
      <c r="C340" s="231" t="s">
        <v>2617</v>
      </c>
      <c r="D340" s="231" t="s">
        <v>2617</v>
      </c>
      <c r="E340" s="231" t="s">
        <v>2617</v>
      </c>
      <c r="F340" s="231" t="s">
        <v>2617</v>
      </c>
      <c r="G340" s="231" t="s">
        <v>2617</v>
      </c>
      <c r="H340" s="231" t="s">
        <v>2617</v>
      </c>
      <c r="I340" s="231" t="s">
        <v>2617</v>
      </c>
      <c r="J340" s="231" t="s">
        <v>2617</v>
      </c>
      <c r="K340" s="231" t="s">
        <v>2617</v>
      </c>
      <c r="L340" s="231" t="s">
        <v>2617</v>
      </c>
      <c r="M340" s="231" t="s">
        <v>2617</v>
      </c>
      <c r="N340" s="231" t="s">
        <v>2617</v>
      </c>
      <c r="O340" s="231" t="s">
        <v>2617</v>
      </c>
      <c r="P340" s="231" t="s">
        <v>2617</v>
      </c>
      <c r="Q340" s="231" t="s">
        <v>2617</v>
      </c>
      <c r="R340" s="231" t="s">
        <v>2617</v>
      </c>
      <c r="S340" s="231" t="s">
        <v>2617</v>
      </c>
      <c r="T340" s="231" t="s">
        <v>2617</v>
      </c>
      <c r="U340" s="231" t="s">
        <v>2617</v>
      </c>
      <c r="V340" s="231" t="s">
        <v>2617</v>
      </c>
      <c r="W340" s="231" t="s">
        <v>2617</v>
      </c>
      <c r="X340" s="231" t="s">
        <v>2617</v>
      </c>
      <c r="Y340" s="231" t="s">
        <v>2617</v>
      </c>
      <c r="Z340" s="231" t="s">
        <v>2617</v>
      </c>
      <c r="AA340" s="231" t="s">
        <v>2617</v>
      </c>
      <c r="AB340" s="231" t="s">
        <v>2617</v>
      </c>
      <c r="AC340" s="231" t="s">
        <v>2617</v>
      </c>
      <c r="AD340" s="231" t="s">
        <v>2617</v>
      </c>
      <c r="AE340" s="231" t="s">
        <v>2617</v>
      </c>
      <c r="AF340" s="231" t="s">
        <v>2617</v>
      </c>
      <c r="AG340" s="231" t="s">
        <v>2617</v>
      </c>
      <c r="AH340" s="231" t="s">
        <v>2617</v>
      </c>
      <c r="AI340" s="231" t="s">
        <v>2617</v>
      </c>
      <c r="AJ340" s="231" t="s">
        <v>2617</v>
      </c>
      <c r="AK340" s="231" t="s">
        <v>2617</v>
      </c>
      <c r="AL340" s="231" t="s">
        <v>2617</v>
      </c>
      <c r="AM340" s="231" t="s">
        <v>2617</v>
      </c>
      <c r="AN340" s="231" t="s">
        <v>2617</v>
      </c>
      <c r="AO340" s="231" t="s">
        <v>2617</v>
      </c>
      <c r="AP340" s="231" t="s">
        <v>2617</v>
      </c>
      <c r="AQ340" s="231">
        <v>40</v>
      </c>
      <c r="AR340" s="231" t="s">
        <v>2611</v>
      </c>
    </row>
    <row r="341" spans="1:44" x14ac:dyDescent="0.3">
      <c r="A341" s="231">
        <v>211481</v>
      </c>
      <c r="B341" s="231" t="s">
        <v>61</v>
      </c>
      <c r="C341" s="231" t="s">
        <v>2617</v>
      </c>
      <c r="D341" s="231" t="s">
        <v>2617</v>
      </c>
      <c r="E341" s="231" t="s">
        <v>2617</v>
      </c>
      <c r="F341" s="231" t="s">
        <v>2617</v>
      </c>
      <c r="G341" s="231" t="s">
        <v>2617</v>
      </c>
      <c r="H341" s="231" t="s">
        <v>2617</v>
      </c>
      <c r="I341" s="231" t="s">
        <v>2617</v>
      </c>
      <c r="J341" s="231" t="s">
        <v>2617</v>
      </c>
      <c r="K341" s="231" t="s">
        <v>2617</v>
      </c>
      <c r="L341" s="231" t="s">
        <v>2617</v>
      </c>
      <c r="M341" s="231" t="s">
        <v>2617</v>
      </c>
      <c r="N341" s="231" t="s">
        <v>2617</v>
      </c>
      <c r="O341" s="231" t="s">
        <v>2617</v>
      </c>
      <c r="P341" s="231" t="s">
        <v>2617</v>
      </c>
      <c r="Q341" s="231" t="s">
        <v>2617</v>
      </c>
      <c r="R341" s="231" t="s">
        <v>2617</v>
      </c>
      <c r="S341" s="231" t="s">
        <v>2617</v>
      </c>
      <c r="T341" s="231" t="s">
        <v>2617</v>
      </c>
      <c r="U341" s="231" t="s">
        <v>2617</v>
      </c>
      <c r="V341" s="231" t="s">
        <v>2617</v>
      </c>
      <c r="W341" s="231" t="s">
        <v>2617</v>
      </c>
      <c r="X341" s="231" t="s">
        <v>2617</v>
      </c>
      <c r="Y341" s="231" t="s">
        <v>2617</v>
      </c>
      <c r="Z341" s="231" t="s">
        <v>2617</v>
      </c>
      <c r="AA341" s="231" t="s">
        <v>2617</v>
      </c>
      <c r="AB341" s="231" t="s">
        <v>2617</v>
      </c>
      <c r="AC341" s="231" t="s">
        <v>2617</v>
      </c>
      <c r="AD341" s="231" t="s">
        <v>2617</v>
      </c>
      <c r="AE341" s="231" t="s">
        <v>2617</v>
      </c>
      <c r="AF341" s="231" t="s">
        <v>2617</v>
      </c>
      <c r="AG341" s="231" t="s">
        <v>2617</v>
      </c>
      <c r="AH341" s="231" t="s">
        <v>2617</v>
      </c>
      <c r="AI341" s="231" t="s">
        <v>2617</v>
      </c>
      <c r="AJ341" s="231" t="s">
        <v>2617</v>
      </c>
      <c r="AK341" s="231" t="s">
        <v>2617</v>
      </c>
      <c r="AL341" s="231" t="s">
        <v>2617</v>
      </c>
      <c r="AM341" s="231" t="s">
        <v>2617</v>
      </c>
      <c r="AN341" s="231" t="s">
        <v>2617</v>
      </c>
      <c r="AO341" s="231" t="s">
        <v>2617</v>
      </c>
      <c r="AP341" s="231" t="s">
        <v>2617</v>
      </c>
      <c r="AQ341" s="231">
        <v>40</v>
      </c>
      <c r="AR341" s="231" t="s">
        <v>2611</v>
      </c>
    </row>
    <row r="342" spans="1:44" x14ac:dyDescent="0.3">
      <c r="A342" s="231">
        <v>211532</v>
      </c>
      <c r="B342" s="231" t="s">
        <v>61</v>
      </c>
      <c r="C342" s="231" t="s">
        <v>2617</v>
      </c>
      <c r="D342" s="231" t="s">
        <v>2617</v>
      </c>
      <c r="E342" s="231" t="s">
        <v>2617</v>
      </c>
      <c r="F342" s="231" t="s">
        <v>2617</v>
      </c>
      <c r="G342" s="231" t="s">
        <v>2617</v>
      </c>
      <c r="H342" s="231" t="s">
        <v>2617</v>
      </c>
      <c r="I342" s="231" t="s">
        <v>2617</v>
      </c>
      <c r="J342" s="231" t="s">
        <v>2617</v>
      </c>
      <c r="K342" s="231" t="s">
        <v>2617</v>
      </c>
      <c r="L342" s="231" t="s">
        <v>2617</v>
      </c>
      <c r="M342" s="231" t="s">
        <v>2617</v>
      </c>
      <c r="N342" s="231" t="s">
        <v>2617</v>
      </c>
      <c r="O342" s="231" t="s">
        <v>2617</v>
      </c>
      <c r="P342" s="231" t="s">
        <v>2617</v>
      </c>
      <c r="Q342" s="231" t="s">
        <v>2617</v>
      </c>
      <c r="R342" s="231" t="s">
        <v>2617</v>
      </c>
      <c r="S342" s="231" t="s">
        <v>2617</v>
      </c>
      <c r="T342" s="231" t="s">
        <v>2617</v>
      </c>
      <c r="U342" s="231" t="s">
        <v>2617</v>
      </c>
      <c r="V342" s="231" t="s">
        <v>2617</v>
      </c>
      <c r="W342" s="231" t="s">
        <v>2617</v>
      </c>
      <c r="X342" s="231" t="s">
        <v>2617</v>
      </c>
      <c r="Y342" s="231" t="s">
        <v>2617</v>
      </c>
      <c r="Z342" s="231" t="s">
        <v>2617</v>
      </c>
      <c r="AA342" s="231" t="s">
        <v>2617</v>
      </c>
      <c r="AB342" s="231" t="s">
        <v>2617</v>
      </c>
      <c r="AC342" s="231" t="s">
        <v>2617</v>
      </c>
      <c r="AD342" s="231" t="s">
        <v>2617</v>
      </c>
      <c r="AE342" s="231" t="s">
        <v>2617</v>
      </c>
      <c r="AF342" s="231" t="s">
        <v>2617</v>
      </c>
      <c r="AG342" s="231" t="s">
        <v>2617</v>
      </c>
      <c r="AH342" s="231" t="s">
        <v>2617</v>
      </c>
      <c r="AI342" s="231" t="s">
        <v>2617</v>
      </c>
      <c r="AJ342" s="231" t="s">
        <v>2617</v>
      </c>
      <c r="AK342" s="231" t="s">
        <v>2617</v>
      </c>
      <c r="AL342" s="231" t="s">
        <v>2617</v>
      </c>
      <c r="AM342" s="231" t="s">
        <v>2617</v>
      </c>
      <c r="AN342" s="231" t="s">
        <v>2617</v>
      </c>
      <c r="AO342" s="231" t="s">
        <v>2617</v>
      </c>
      <c r="AP342" s="231" t="s">
        <v>2617</v>
      </c>
      <c r="AQ342" s="231">
        <v>40</v>
      </c>
      <c r="AR342" s="231" t="s">
        <v>2611</v>
      </c>
    </row>
    <row r="343" spans="1:44" x14ac:dyDescent="0.3">
      <c r="A343" s="231">
        <v>211550</v>
      </c>
      <c r="B343" s="231" t="s">
        <v>61</v>
      </c>
      <c r="C343" s="231" t="s">
        <v>2617</v>
      </c>
      <c r="D343" s="231" t="s">
        <v>2617</v>
      </c>
      <c r="E343" s="231" t="s">
        <v>2617</v>
      </c>
      <c r="F343" s="231" t="s">
        <v>2617</v>
      </c>
      <c r="G343" s="231" t="s">
        <v>2617</v>
      </c>
      <c r="H343" s="231" t="s">
        <v>2617</v>
      </c>
      <c r="I343" s="231" t="s">
        <v>2617</v>
      </c>
      <c r="J343" s="231" t="s">
        <v>2617</v>
      </c>
      <c r="K343" s="231" t="s">
        <v>2617</v>
      </c>
      <c r="L343" s="231" t="s">
        <v>2617</v>
      </c>
      <c r="M343" s="231" t="s">
        <v>2617</v>
      </c>
      <c r="N343" s="231" t="s">
        <v>2617</v>
      </c>
      <c r="O343" s="231" t="s">
        <v>2617</v>
      </c>
      <c r="P343" s="231" t="s">
        <v>2617</v>
      </c>
      <c r="Q343" s="231" t="s">
        <v>2617</v>
      </c>
      <c r="R343" s="231" t="s">
        <v>2617</v>
      </c>
      <c r="S343" s="231" t="s">
        <v>2617</v>
      </c>
      <c r="T343" s="231" t="s">
        <v>2617</v>
      </c>
      <c r="U343" s="231" t="s">
        <v>2617</v>
      </c>
      <c r="V343" s="231" t="s">
        <v>2617</v>
      </c>
      <c r="W343" s="231" t="s">
        <v>2617</v>
      </c>
      <c r="X343" s="231" t="s">
        <v>2617</v>
      </c>
      <c r="Y343" s="231" t="s">
        <v>2617</v>
      </c>
      <c r="Z343" s="231" t="s">
        <v>2617</v>
      </c>
      <c r="AA343" s="231" t="s">
        <v>2617</v>
      </c>
      <c r="AB343" s="231" t="s">
        <v>2617</v>
      </c>
      <c r="AC343" s="231" t="s">
        <v>2617</v>
      </c>
      <c r="AD343" s="231" t="s">
        <v>2617</v>
      </c>
      <c r="AE343" s="231" t="s">
        <v>2617</v>
      </c>
      <c r="AF343" s="231" t="s">
        <v>2617</v>
      </c>
      <c r="AG343" s="231" t="s">
        <v>2617</v>
      </c>
      <c r="AH343" s="231" t="s">
        <v>2617</v>
      </c>
      <c r="AI343" s="231" t="s">
        <v>2617</v>
      </c>
      <c r="AJ343" s="231" t="s">
        <v>2617</v>
      </c>
      <c r="AK343" s="231" t="s">
        <v>2617</v>
      </c>
      <c r="AL343" s="231" t="s">
        <v>2617</v>
      </c>
      <c r="AM343" s="231" t="s">
        <v>2617</v>
      </c>
      <c r="AN343" s="231" t="s">
        <v>2617</v>
      </c>
      <c r="AO343" s="231" t="s">
        <v>2617</v>
      </c>
      <c r="AP343" s="231" t="s">
        <v>2617</v>
      </c>
      <c r="AQ343" s="231">
        <v>40</v>
      </c>
      <c r="AR343" s="231" t="s">
        <v>2611</v>
      </c>
    </row>
    <row r="344" spans="1:44" x14ac:dyDescent="0.3">
      <c r="A344" s="231">
        <v>211551</v>
      </c>
      <c r="B344" s="231" t="s">
        <v>61</v>
      </c>
      <c r="C344" s="231" t="s">
        <v>2617</v>
      </c>
      <c r="D344" s="231" t="s">
        <v>2617</v>
      </c>
      <c r="E344" s="231" t="s">
        <v>2617</v>
      </c>
      <c r="F344" s="231" t="s">
        <v>2617</v>
      </c>
      <c r="G344" s="231" t="s">
        <v>2617</v>
      </c>
      <c r="H344" s="231" t="s">
        <v>2617</v>
      </c>
      <c r="I344" s="231" t="s">
        <v>2617</v>
      </c>
      <c r="J344" s="231" t="s">
        <v>2617</v>
      </c>
      <c r="K344" s="231" t="s">
        <v>2617</v>
      </c>
      <c r="L344" s="231" t="s">
        <v>2617</v>
      </c>
      <c r="M344" s="231" t="s">
        <v>2617</v>
      </c>
      <c r="N344" s="231" t="s">
        <v>2617</v>
      </c>
      <c r="O344" s="231" t="s">
        <v>2617</v>
      </c>
      <c r="P344" s="231" t="s">
        <v>2617</v>
      </c>
      <c r="Q344" s="231" t="s">
        <v>2617</v>
      </c>
      <c r="R344" s="231" t="s">
        <v>2617</v>
      </c>
      <c r="S344" s="231" t="s">
        <v>2617</v>
      </c>
      <c r="T344" s="231" t="s">
        <v>2617</v>
      </c>
      <c r="U344" s="231" t="s">
        <v>2617</v>
      </c>
      <c r="V344" s="231" t="s">
        <v>2617</v>
      </c>
      <c r="W344" s="231" t="s">
        <v>2617</v>
      </c>
      <c r="X344" s="231" t="s">
        <v>2617</v>
      </c>
      <c r="Y344" s="231" t="s">
        <v>2617</v>
      </c>
      <c r="Z344" s="231" t="s">
        <v>2617</v>
      </c>
      <c r="AA344" s="231" t="s">
        <v>2617</v>
      </c>
      <c r="AB344" s="231" t="s">
        <v>2617</v>
      </c>
      <c r="AC344" s="231" t="s">
        <v>2617</v>
      </c>
      <c r="AD344" s="231" t="s">
        <v>2617</v>
      </c>
      <c r="AE344" s="231" t="s">
        <v>2617</v>
      </c>
      <c r="AF344" s="231" t="s">
        <v>2617</v>
      </c>
      <c r="AG344" s="231" t="s">
        <v>2617</v>
      </c>
      <c r="AH344" s="231" t="s">
        <v>2617</v>
      </c>
      <c r="AI344" s="231" t="s">
        <v>2617</v>
      </c>
      <c r="AJ344" s="231" t="s">
        <v>2617</v>
      </c>
      <c r="AK344" s="231" t="s">
        <v>2617</v>
      </c>
      <c r="AL344" s="231" t="s">
        <v>2617</v>
      </c>
      <c r="AM344" s="231" t="s">
        <v>2617</v>
      </c>
      <c r="AN344" s="231" t="s">
        <v>2617</v>
      </c>
      <c r="AO344" s="231" t="s">
        <v>2617</v>
      </c>
      <c r="AP344" s="231" t="s">
        <v>2617</v>
      </c>
      <c r="AQ344" s="231">
        <v>40</v>
      </c>
      <c r="AR344" s="231" t="s">
        <v>2611</v>
      </c>
    </row>
    <row r="345" spans="1:44" x14ac:dyDescent="0.3">
      <c r="A345" s="231">
        <v>211563</v>
      </c>
      <c r="B345" s="231" t="s">
        <v>61</v>
      </c>
      <c r="C345" s="231" t="s">
        <v>2617</v>
      </c>
      <c r="D345" s="231" t="s">
        <v>2617</v>
      </c>
      <c r="E345" s="231" t="s">
        <v>2617</v>
      </c>
      <c r="F345" s="231" t="s">
        <v>2617</v>
      </c>
      <c r="G345" s="231" t="s">
        <v>2617</v>
      </c>
      <c r="H345" s="231" t="s">
        <v>2617</v>
      </c>
      <c r="I345" s="231" t="s">
        <v>2617</v>
      </c>
      <c r="J345" s="231" t="s">
        <v>2617</v>
      </c>
      <c r="K345" s="231" t="s">
        <v>2617</v>
      </c>
      <c r="L345" s="231" t="s">
        <v>2617</v>
      </c>
      <c r="M345" s="231" t="s">
        <v>2617</v>
      </c>
      <c r="N345" s="231" t="s">
        <v>2617</v>
      </c>
      <c r="O345" s="231" t="s">
        <v>2617</v>
      </c>
      <c r="P345" s="231" t="s">
        <v>2617</v>
      </c>
      <c r="Q345" s="231" t="s">
        <v>2617</v>
      </c>
      <c r="R345" s="231" t="s">
        <v>2617</v>
      </c>
      <c r="S345" s="231" t="s">
        <v>2617</v>
      </c>
      <c r="T345" s="231" t="s">
        <v>2617</v>
      </c>
      <c r="U345" s="231" t="s">
        <v>2617</v>
      </c>
      <c r="V345" s="231" t="s">
        <v>2617</v>
      </c>
      <c r="W345" s="231" t="s">
        <v>2617</v>
      </c>
      <c r="X345" s="231" t="s">
        <v>2617</v>
      </c>
      <c r="Y345" s="231" t="s">
        <v>2617</v>
      </c>
      <c r="Z345" s="231" t="s">
        <v>2617</v>
      </c>
      <c r="AA345" s="231" t="s">
        <v>2617</v>
      </c>
      <c r="AB345" s="231" t="s">
        <v>2617</v>
      </c>
      <c r="AC345" s="231" t="s">
        <v>2617</v>
      </c>
      <c r="AD345" s="231" t="s">
        <v>2617</v>
      </c>
      <c r="AE345" s="231" t="s">
        <v>2617</v>
      </c>
      <c r="AF345" s="231" t="s">
        <v>2617</v>
      </c>
      <c r="AG345" s="231" t="s">
        <v>2617</v>
      </c>
      <c r="AH345" s="231" t="s">
        <v>2617</v>
      </c>
      <c r="AI345" s="231" t="s">
        <v>2617</v>
      </c>
      <c r="AJ345" s="231" t="s">
        <v>2617</v>
      </c>
      <c r="AK345" s="231" t="s">
        <v>2617</v>
      </c>
      <c r="AL345" s="231" t="s">
        <v>2617</v>
      </c>
      <c r="AM345" s="231" t="s">
        <v>2617</v>
      </c>
      <c r="AN345" s="231" t="s">
        <v>2617</v>
      </c>
      <c r="AO345" s="231" t="s">
        <v>2617</v>
      </c>
      <c r="AP345" s="231" t="s">
        <v>2617</v>
      </c>
      <c r="AQ345" s="231">
        <v>40</v>
      </c>
      <c r="AR345" s="231" t="s">
        <v>2611</v>
      </c>
    </row>
    <row r="346" spans="1:44" x14ac:dyDescent="0.3">
      <c r="A346" s="231">
        <v>211589</v>
      </c>
      <c r="B346" s="231" t="s">
        <v>61</v>
      </c>
      <c r="C346" s="231" t="s">
        <v>2617</v>
      </c>
      <c r="D346" s="231" t="s">
        <v>2617</v>
      </c>
      <c r="E346" s="231" t="s">
        <v>2617</v>
      </c>
      <c r="F346" s="231" t="s">
        <v>2617</v>
      </c>
      <c r="G346" s="231" t="s">
        <v>2617</v>
      </c>
      <c r="H346" s="231" t="s">
        <v>2617</v>
      </c>
      <c r="I346" s="231" t="s">
        <v>2617</v>
      </c>
      <c r="J346" s="231" t="s">
        <v>2617</v>
      </c>
      <c r="K346" s="231" t="s">
        <v>2617</v>
      </c>
      <c r="L346" s="231" t="s">
        <v>2617</v>
      </c>
      <c r="M346" s="231" t="s">
        <v>2617</v>
      </c>
      <c r="N346" s="231" t="s">
        <v>2617</v>
      </c>
      <c r="O346" s="231" t="s">
        <v>2617</v>
      </c>
      <c r="P346" s="231" t="s">
        <v>2617</v>
      </c>
      <c r="Q346" s="231" t="s">
        <v>2617</v>
      </c>
      <c r="R346" s="231" t="s">
        <v>2617</v>
      </c>
      <c r="S346" s="231" t="s">
        <v>2617</v>
      </c>
      <c r="T346" s="231" t="s">
        <v>2617</v>
      </c>
      <c r="U346" s="231" t="s">
        <v>2617</v>
      </c>
      <c r="V346" s="231" t="s">
        <v>2617</v>
      </c>
      <c r="W346" s="231" t="s">
        <v>2617</v>
      </c>
      <c r="X346" s="231" t="s">
        <v>2617</v>
      </c>
      <c r="Y346" s="231" t="s">
        <v>2617</v>
      </c>
      <c r="Z346" s="231" t="s">
        <v>2617</v>
      </c>
      <c r="AA346" s="231" t="s">
        <v>2617</v>
      </c>
      <c r="AB346" s="231" t="s">
        <v>2617</v>
      </c>
      <c r="AC346" s="231" t="s">
        <v>2617</v>
      </c>
      <c r="AD346" s="231" t="s">
        <v>2617</v>
      </c>
      <c r="AE346" s="231" t="s">
        <v>2617</v>
      </c>
      <c r="AF346" s="231" t="s">
        <v>2617</v>
      </c>
      <c r="AG346" s="231" t="s">
        <v>2617</v>
      </c>
      <c r="AH346" s="231" t="s">
        <v>2617</v>
      </c>
      <c r="AI346" s="231" t="s">
        <v>2617</v>
      </c>
      <c r="AJ346" s="231" t="s">
        <v>2617</v>
      </c>
      <c r="AK346" s="231" t="s">
        <v>2617</v>
      </c>
      <c r="AL346" s="231" t="s">
        <v>2617</v>
      </c>
      <c r="AM346" s="231" t="s">
        <v>2617</v>
      </c>
      <c r="AN346" s="231" t="s">
        <v>2617</v>
      </c>
      <c r="AO346" s="231" t="s">
        <v>2617</v>
      </c>
      <c r="AP346" s="231" t="s">
        <v>2617</v>
      </c>
      <c r="AQ346" s="231">
        <v>40</v>
      </c>
      <c r="AR346" s="231" t="s">
        <v>2611</v>
      </c>
    </row>
    <row r="347" spans="1:44" x14ac:dyDescent="0.3">
      <c r="A347" s="231">
        <v>211598</v>
      </c>
      <c r="B347" s="231" t="s">
        <v>61</v>
      </c>
      <c r="C347" s="231" t="s">
        <v>2617</v>
      </c>
      <c r="D347" s="231" t="s">
        <v>2617</v>
      </c>
      <c r="E347" s="231" t="s">
        <v>2617</v>
      </c>
      <c r="F347" s="231" t="s">
        <v>2617</v>
      </c>
      <c r="G347" s="231" t="s">
        <v>2617</v>
      </c>
      <c r="H347" s="231" t="s">
        <v>2617</v>
      </c>
      <c r="I347" s="231" t="s">
        <v>2617</v>
      </c>
      <c r="J347" s="231" t="s">
        <v>2617</v>
      </c>
      <c r="K347" s="231" t="s">
        <v>2617</v>
      </c>
      <c r="L347" s="231" t="s">
        <v>2617</v>
      </c>
      <c r="M347" s="231" t="s">
        <v>2617</v>
      </c>
      <c r="N347" s="231" t="s">
        <v>2617</v>
      </c>
      <c r="O347" s="231" t="s">
        <v>2617</v>
      </c>
      <c r="P347" s="231" t="s">
        <v>2617</v>
      </c>
      <c r="Q347" s="231" t="s">
        <v>2617</v>
      </c>
      <c r="R347" s="231" t="s">
        <v>2617</v>
      </c>
      <c r="S347" s="231" t="s">
        <v>2617</v>
      </c>
      <c r="T347" s="231" t="s">
        <v>2617</v>
      </c>
      <c r="U347" s="231" t="s">
        <v>2617</v>
      </c>
      <c r="V347" s="231" t="s">
        <v>2617</v>
      </c>
      <c r="W347" s="231" t="s">
        <v>2617</v>
      </c>
      <c r="X347" s="231" t="s">
        <v>2617</v>
      </c>
      <c r="Y347" s="231" t="s">
        <v>2617</v>
      </c>
      <c r="Z347" s="231" t="s">
        <v>2617</v>
      </c>
      <c r="AA347" s="231" t="s">
        <v>2617</v>
      </c>
      <c r="AB347" s="231" t="s">
        <v>2617</v>
      </c>
      <c r="AC347" s="231" t="s">
        <v>2617</v>
      </c>
      <c r="AD347" s="231" t="s">
        <v>2617</v>
      </c>
      <c r="AE347" s="231" t="s">
        <v>2617</v>
      </c>
      <c r="AF347" s="231" t="s">
        <v>2617</v>
      </c>
      <c r="AG347" s="231" t="s">
        <v>2617</v>
      </c>
      <c r="AH347" s="231" t="s">
        <v>2617</v>
      </c>
      <c r="AI347" s="231" t="s">
        <v>2617</v>
      </c>
      <c r="AJ347" s="231" t="s">
        <v>2617</v>
      </c>
      <c r="AK347" s="231" t="s">
        <v>2617</v>
      </c>
      <c r="AL347" s="231" t="s">
        <v>2617</v>
      </c>
      <c r="AM347" s="231" t="s">
        <v>2617</v>
      </c>
      <c r="AN347" s="231" t="s">
        <v>2617</v>
      </c>
      <c r="AO347" s="231" t="s">
        <v>2617</v>
      </c>
      <c r="AP347" s="231" t="s">
        <v>2617</v>
      </c>
      <c r="AQ347" s="231">
        <v>40</v>
      </c>
      <c r="AR347" s="231" t="s">
        <v>2611</v>
      </c>
    </row>
    <row r="348" spans="1:44" x14ac:dyDescent="0.3">
      <c r="A348" s="231">
        <v>211618</v>
      </c>
      <c r="B348" s="231" t="s">
        <v>61</v>
      </c>
      <c r="C348" s="231" t="s">
        <v>2617</v>
      </c>
      <c r="D348" s="231" t="s">
        <v>2617</v>
      </c>
      <c r="E348" s="231" t="s">
        <v>2617</v>
      </c>
      <c r="F348" s="231" t="s">
        <v>2617</v>
      </c>
      <c r="G348" s="231" t="s">
        <v>2617</v>
      </c>
      <c r="H348" s="231" t="s">
        <v>2617</v>
      </c>
      <c r="I348" s="231" t="s">
        <v>2617</v>
      </c>
      <c r="J348" s="231" t="s">
        <v>2617</v>
      </c>
      <c r="K348" s="231" t="s">
        <v>2617</v>
      </c>
      <c r="L348" s="231" t="s">
        <v>2617</v>
      </c>
      <c r="M348" s="231" t="s">
        <v>2617</v>
      </c>
      <c r="N348" s="231" t="s">
        <v>2617</v>
      </c>
      <c r="O348" s="231" t="s">
        <v>2617</v>
      </c>
      <c r="P348" s="231" t="s">
        <v>2617</v>
      </c>
      <c r="Q348" s="231" t="s">
        <v>2617</v>
      </c>
      <c r="R348" s="231" t="s">
        <v>2617</v>
      </c>
      <c r="S348" s="231" t="s">
        <v>2617</v>
      </c>
      <c r="T348" s="231" t="s">
        <v>2617</v>
      </c>
      <c r="U348" s="231" t="s">
        <v>2617</v>
      </c>
      <c r="V348" s="231" t="s">
        <v>2617</v>
      </c>
      <c r="W348" s="231" t="s">
        <v>2617</v>
      </c>
      <c r="X348" s="231" t="s">
        <v>2617</v>
      </c>
      <c r="Y348" s="231" t="s">
        <v>2617</v>
      </c>
      <c r="Z348" s="231" t="s">
        <v>2617</v>
      </c>
      <c r="AA348" s="231" t="s">
        <v>2617</v>
      </c>
      <c r="AB348" s="231" t="s">
        <v>2617</v>
      </c>
      <c r="AC348" s="231" t="s">
        <v>2617</v>
      </c>
      <c r="AD348" s="231" t="s">
        <v>2617</v>
      </c>
      <c r="AE348" s="231" t="s">
        <v>2617</v>
      </c>
      <c r="AF348" s="231" t="s">
        <v>2617</v>
      </c>
      <c r="AG348" s="231" t="s">
        <v>2617</v>
      </c>
      <c r="AH348" s="231" t="s">
        <v>2617</v>
      </c>
      <c r="AI348" s="231" t="s">
        <v>2617</v>
      </c>
      <c r="AJ348" s="231" t="s">
        <v>2617</v>
      </c>
      <c r="AK348" s="231" t="s">
        <v>2617</v>
      </c>
      <c r="AL348" s="231" t="s">
        <v>2617</v>
      </c>
      <c r="AM348" s="231" t="s">
        <v>2617</v>
      </c>
      <c r="AN348" s="231" t="s">
        <v>2617</v>
      </c>
      <c r="AO348" s="231" t="s">
        <v>2617</v>
      </c>
      <c r="AP348" s="231" t="s">
        <v>2617</v>
      </c>
      <c r="AQ348" s="231">
        <v>40</v>
      </c>
      <c r="AR348" s="231" t="s">
        <v>2611</v>
      </c>
    </row>
    <row r="349" spans="1:44" x14ac:dyDescent="0.3">
      <c r="A349" s="231">
        <v>211654</v>
      </c>
      <c r="B349" s="231" t="s">
        <v>61</v>
      </c>
      <c r="C349" s="231" t="s">
        <v>2617</v>
      </c>
      <c r="D349" s="231" t="s">
        <v>2617</v>
      </c>
      <c r="E349" s="231" t="s">
        <v>2617</v>
      </c>
      <c r="F349" s="231" t="s">
        <v>2617</v>
      </c>
      <c r="G349" s="231" t="s">
        <v>2617</v>
      </c>
      <c r="H349" s="231" t="s">
        <v>2617</v>
      </c>
      <c r="I349" s="231" t="s">
        <v>2617</v>
      </c>
      <c r="J349" s="231" t="s">
        <v>2617</v>
      </c>
      <c r="K349" s="231" t="s">
        <v>2617</v>
      </c>
      <c r="L349" s="231" t="s">
        <v>2617</v>
      </c>
      <c r="M349" s="231" t="s">
        <v>2617</v>
      </c>
      <c r="N349" s="231" t="s">
        <v>2617</v>
      </c>
      <c r="O349" s="231" t="s">
        <v>2617</v>
      </c>
      <c r="P349" s="231" t="s">
        <v>2617</v>
      </c>
      <c r="Q349" s="231" t="s">
        <v>2617</v>
      </c>
      <c r="R349" s="231" t="s">
        <v>2617</v>
      </c>
      <c r="S349" s="231" t="s">
        <v>2617</v>
      </c>
      <c r="T349" s="231" t="s">
        <v>2617</v>
      </c>
      <c r="U349" s="231" t="s">
        <v>2617</v>
      </c>
      <c r="V349" s="231" t="s">
        <v>2617</v>
      </c>
      <c r="W349" s="231" t="s">
        <v>2617</v>
      </c>
      <c r="X349" s="231" t="s">
        <v>2617</v>
      </c>
      <c r="Y349" s="231" t="s">
        <v>2617</v>
      </c>
      <c r="Z349" s="231" t="s">
        <v>2617</v>
      </c>
      <c r="AA349" s="231" t="s">
        <v>2617</v>
      </c>
      <c r="AB349" s="231" t="s">
        <v>2617</v>
      </c>
      <c r="AC349" s="231" t="s">
        <v>2617</v>
      </c>
      <c r="AD349" s="231" t="s">
        <v>2617</v>
      </c>
      <c r="AE349" s="231" t="s">
        <v>2617</v>
      </c>
      <c r="AF349" s="231" t="s">
        <v>2617</v>
      </c>
      <c r="AG349" s="231" t="s">
        <v>2617</v>
      </c>
      <c r="AH349" s="231" t="s">
        <v>2617</v>
      </c>
      <c r="AI349" s="231" t="s">
        <v>2617</v>
      </c>
      <c r="AJ349" s="231" t="s">
        <v>2617</v>
      </c>
      <c r="AK349" s="231" t="s">
        <v>2617</v>
      </c>
      <c r="AL349" s="231" t="s">
        <v>2617</v>
      </c>
      <c r="AM349" s="231" t="s">
        <v>2617</v>
      </c>
      <c r="AN349" s="231" t="s">
        <v>2617</v>
      </c>
      <c r="AO349" s="231" t="s">
        <v>2617</v>
      </c>
      <c r="AP349" s="231" t="s">
        <v>2617</v>
      </c>
      <c r="AQ349" s="231">
        <v>40</v>
      </c>
      <c r="AR349" s="231" t="s">
        <v>2611</v>
      </c>
    </row>
    <row r="350" spans="1:44" x14ac:dyDescent="0.3">
      <c r="A350" s="231">
        <v>211683</v>
      </c>
      <c r="B350" s="231" t="s">
        <v>61</v>
      </c>
      <c r="C350" s="231" t="s">
        <v>2617</v>
      </c>
      <c r="D350" s="231" t="s">
        <v>2617</v>
      </c>
      <c r="E350" s="231" t="s">
        <v>2617</v>
      </c>
      <c r="F350" s="231" t="s">
        <v>2617</v>
      </c>
      <c r="G350" s="231" t="s">
        <v>2617</v>
      </c>
      <c r="H350" s="231" t="s">
        <v>2617</v>
      </c>
      <c r="I350" s="231" t="s">
        <v>2617</v>
      </c>
      <c r="J350" s="231" t="s">
        <v>2617</v>
      </c>
      <c r="K350" s="231" t="s">
        <v>2617</v>
      </c>
      <c r="L350" s="231" t="s">
        <v>2617</v>
      </c>
      <c r="M350" s="231" t="s">
        <v>2617</v>
      </c>
      <c r="N350" s="231" t="s">
        <v>2617</v>
      </c>
      <c r="O350" s="231" t="s">
        <v>2617</v>
      </c>
      <c r="P350" s="231" t="s">
        <v>2617</v>
      </c>
      <c r="Q350" s="231" t="s">
        <v>2617</v>
      </c>
      <c r="R350" s="231" t="s">
        <v>2617</v>
      </c>
      <c r="S350" s="231" t="s">
        <v>2617</v>
      </c>
      <c r="T350" s="231" t="s">
        <v>2617</v>
      </c>
      <c r="U350" s="231" t="s">
        <v>2617</v>
      </c>
      <c r="V350" s="231" t="s">
        <v>2617</v>
      </c>
      <c r="W350" s="231" t="s">
        <v>2617</v>
      </c>
      <c r="X350" s="231" t="s">
        <v>2617</v>
      </c>
      <c r="Y350" s="231" t="s">
        <v>2617</v>
      </c>
      <c r="Z350" s="231" t="s">
        <v>2617</v>
      </c>
      <c r="AA350" s="231" t="s">
        <v>2617</v>
      </c>
      <c r="AB350" s="231" t="s">
        <v>2617</v>
      </c>
      <c r="AC350" s="231" t="s">
        <v>2617</v>
      </c>
      <c r="AD350" s="231" t="s">
        <v>2617</v>
      </c>
      <c r="AE350" s="231" t="s">
        <v>2617</v>
      </c>
      <c r="AF350" s="231" t="s">
        <v>2617</v>
      </c>
      <c r="AG350" s="231" t="s">
        <v>2617</v>
      </c>
      <c r="AH350" s="231" t="s">
        <v>2617</v>
      </c>
      <c r="AI350" s="231" t="s">
        <v>2617</v>
      </c>
      <c r="AJ350" s="231" t="s">
        <v>2617</v>
      </c>
      <c r="AK350" s="231" t="s">
        <v>2617</v>
      </c>
      <c r="AL350" s="231" t="s">
        <v>2617</v>
      </c>
      <c r="AM350" s="231" t="s">
        <v>2617</v>
      </c>
      <c r="AN350" s="231" t="s">
        <v>2617</v>
      </c>
      <c r="AO350" s="231" t="s">
        <v>2617</v>
      </c>
      <c r="AP350" s="231" t="s">
        <v>2617</v>
      </c>
      <c r="AQ350" s="231">
        <v>40</v>
      </c>
      <c r="AR350" s="231" t="s">
        <v>2611</v>
      </c>
    </row>
    <row r="351" spans="1:44" x14ac:dyDescent="0.3">
      <c r="A351" s="231">
        <v>211690</v>
      </c>
      <c r="B351" s="231" t="s">
        <v>61</v>
      </c>
      <c r="C351" s="231" t="s">
        <v>2617</v>
      </c>
      <c r="D351" s="231" t="s">
        <v>2617</v>
      </c>
      <c r="E351" s="231" t="s">
        <v>2617</v>
      </c>
      <c r="F351" s="231" t="s">
        <v>2617</v>
      </c>
      <c r="G351" s="231" t="s">
        <v>2617</v>
      </c>
      <c r="H351" s="231" t="s">
        <v>2617</v>
      </c>
      <c r="I351" s="231" t="s">
        <v>2617</v>
      </c>
      <c r="J351" s="231" t="s">
        <v>2617</v>
      </c>
      <c r="K351" s="231" t="s">
        <v>2617</v>
      </c>
      <c r="L351" s="231" t="s">
        <v>2617</v>
      </c>
      <c r="M351" s="231" t="s">
        <v>2617</v>
      </c>
      <c r="N351" s="231" t="s">
        <v>2617</v>
      </c>
      <c r="O351" s="231" t="s">
        <v>2617</v>
      </c>
      <c r="P351" s="231" t="s">
        <v>2617</v>
      </c>
      <c r="Q351" s="231" t="s">
        <v>2617</v>
      </c>
      <c r="R351" s="231" t="s">
        <v>2617</v>
      </c>
      <c r="S351" s="231" t="s">
        <v>2617</v>
      </c>
      <c r="T351" s="231" t="s">
        <v>2617</v>
      </c>
      <c r="U351" s="231" t="s">
        <v>2617</v>
      </c>
      <c r="V351" s="231" t="s">
        <v>2617</v>
      </c>
      <c r="W351" s="231" t="s">
        <v>2617</v>
      </c>
      <c r="X351" s="231" t="s">
        <v>2617</v>
      </c>
      <c r="Y351" s="231" t="s">
        <v>2617</v>
      </c>
      <c r="Z351" s="231" t="s">
        <v>2617</v>
      </c>
      <c r="AA351" s="231" t="s">
        <v>2617</v>
      </c>
      <c r="AB351" s="231" t="s">
        <v>2617</v>
      </c>
      <c r="AC351" s="231" t="s">
        <v>2617</v>
      </c>
      <c r="AD351" s="231" t="s">
        <v>2617</v>
      </c>
      <c r="AE351" s="231" t="s">
        <v>2617</v>
      </c>
      <c r="AF351" s="231" t="s">
        <v>2617</v>
      </c>
      <c r="AG351" s="231" t="s">
        <v>2617</v>
      </c>
      <c r="AH351" s="231" t="s">
        <v>2617</v>
      </c>
      <c r="AI351" s="231" t="s">
        <v>2617</v>
      </c>
      <c r="AJ351" s="231" t="s">
        <v>2617</v>
      </c>
      <c r="AK351" s="231" t="s">
        <v>2617</v>
      </c>
      <c r="AL351" s="231" t="s">
        <v>2617</v>
      </c>
      <c r="AM351" s="231" t="s">
        <v>2617</v>
      </c>
      <c r="AN351" s="231" t="s">
        <v>2617</v>
      </c>
      <c r="AO351" s="231" t="s">
        <v>2617</v>
      </c>
      <c r="AP351" s="231" t="s">
        <v>2617</v>
      </c>
      <c r="AQ351" s="231">
        <v>40</v>
      </c>
      <c r="AR351" s="231" t="s">
        <v>2611</v>
      </c>
    </row>
    <row r="352" spans="1:44" x14ac:dyDescent="0.3">
      <c r="A352" s="231">
        <v>211799</v>
      </c>
      <c r="B352" s="231" t="s">
        <v>61</v>
      </c>
      <c r="C352" s="231" t="s">
        <v>2617</v>
      </c>
      <c r="D352" s="231" t="s">
        <v>2617</v>
      </c>
      <c r="E352" s="231" t="s">
        <v>2617</v>
      </c>
      <c r="F352" s="231" t="s">
        <v>2617</v>
      </c>
      <c r="G352" s="231" t="s">
        <v>2617</v>
      </c>
      <c r="H352" s="231" t="s">
        <v>2617</v>
      </c>
      <c r="I352" s="231" t="s">
        <v>2617</v>
      </c>
      <c r="J352" s="231" t="s">
        <v>2617</v>
      </c>
      <c r="K352" s="231" t="s">
        <v>2617</v>
      </c>
      <c r="L352" s="231" t="s">
        <v>2617</v>
      </c>
      <c r="M352" s="231" t="s">
        <v>2617</v>
      </c>
      <c r="N352" s="231" t="s">
        <v>2617</v>
      </c>
      <c r="O352" s="231" t="s">
        <v>2617</v>
      </c>
      <c r="P352" s="231" t="s">
        <v>2617</v>
      </c>
      <c r="Q352" s="231" t="s">
        <v>2617</v>
      </c>
      <c r="R352" s="231" t="s">
        <v>2617</v>
      </c>
      <c r="S352" s="231" t="s">
        <v>2617</v>
      </c>
      <c r="T352" s="231" t="s">
        <v>2617</v>
      </c>
      <c r="U352" s="231" t="s">
        <v>2617</v>
      </c>
      <c r="V352" s="231" t="s">
        <v>2617</v>
      </c>
      <c r="W352" s="231" t="s">
        <v>2617</v>
      </c>
      <c r="X352" s="231" t="s">
        <v>2617</v>
      </c>
      <c r="Y352" s="231" t="s">
        <v>2617</v>
      </c>
      <c r="Z352" s="231" t="s">
        <v>2617</v>
      </c>
      <c r="AA352" s="231" t="s">
        <v>2617</v>
      </c>
      <c r="AB352" s="231" t="s">
        <v>2617</v>
      </c>
      <c r="AC352" s="231" t="s">
        <v>2617</v>
      </c>
      <c r="AD352" s="231" t="s">
        <v>2617</v>
      </c>
      <c r="AE352" s="231" t="s">
        <v>2617</v>
      </c>
      <c r="AF352" s="231" t="s">
        <v>2617</v>
      </c>
      <c r="AG352" s="231" t="s">
        <v>2617</v>
      </c>
      <c r="AH352" s="231" t="s">
        <v>2617</v>
      </c>
      <c r="AI352" s="231" t="s">
        <v>2617</v>
      </c>
      <c r="AJ352" s="231" t="s">
        <v>2617</v>
      </c>
      <c r="AK352" s="231" t="s">
        <v>2617</v>
      </c>
      <c r="AL352" s="231" t="s">
        <v>2617</v>
      </c>
      <c r="AM352" s="231" t="s">
        <v>2617</v>
      </c>
      <c r="AN352" s="231" t="s">
        <v>2617</v>
      </c>
      <c r="AO352" s="231" t="s">
        <v>2617</v>
      </c>
      <c r="AP352" s="231" t="s">
        <v>2617</v>
      </c>
      <c r="AQ352" s="231">
        <v>40</v>
      </c>
      <c r="AR352" s="231" t="s">
        <v>2611</v>
      </c>
    </row>
    <row r="353" spans="1:44" x14ac:dyDescent="0.3">
      <c r="A353" s="231">
        <v>211813</v>
      </c>
      <c r="B353" s="231" t="s">
        <v>61</v>
      </c>
      <c r="C353" s="231" t="s">
        <v>2617</v>
      </c>
      <c r="D353" s="231" t="s">
        <v>2617</v>
      </c>
      <c r="E353" s="231" t="s">
        <v>2617</v>
      </c>
      <c r="F353" s="231" t="s">
        <v>2617</v>
      </c>
      <c r="G353" s="231" t="s">
        <v>2617</v>
      </c>
      <c r="H353" s="231" t="s">
        <v>2617</v>
      </c>
      <c r="I353" s="231" t="s">
        <v>2617</v>
      </c>
      <c r="J353" s="231" t="s">
        <v>2617</v>
      </c>
      <c r="K353" s="231" t="s">
        <v>2617</v>
      </c>
      <c r="L353" s="231" t="s">
        <v>2617</v>
      </c>
      <c r="M353" s="231" t="s">
        <v>2617</v>
      </c>
      <c r="N353" s="231" t="s">
        <v>2617</v>
      </c>
      <c r="O353" s="231" t="s">
        <v>2617</v>
      </c>
      <c r="P353" s="231" t="s">
        <v>2617</v>
      </c>
      <c r="Q353" s="231" t="s">
        <v>2617</v>
      </c>
      <c r="R353" s="231" t="s">
        <v>2617</v>
      </c>
      <c r="S353" s="231" t="s">
        <v>2617</v>
      </c>
      <c r="T353" s="231" t="s">
        <v>2617</v>
      </c>
      <c r="U353" s="231" t="s">
        <v>2617</v>
      </c>
      <c r="V353" s="231" t="s">
        <v>2617</v>
      </c>
      <c r="W353" s="231" t="s">
        <v>2617</v>
      </c>
      <c r="X353" s="231" t="s">
        <v>2617</v>
      </c>
      <c r="Y353" s="231" t="s">
        <v>2617</v>
      </c>
      <c r="Z353" s="231" t="s">
        <v>2617</v>
      </c>
      <c r="AA353" s="231" t="s">
        <v>2617</v>
      </c>
      <c r="AB353" s="231" t="s">
        <v>2617</v>
      </c>
      <c r="AC353" s="231" t="s">
        <v>2617</v>
      </c>
      <c r="AD353" s="231" t="s">
        <v>2617</v>
      </c>
      <c r="AE353" s="231" t="s">
        <v>2617</v>
      </c>
      <c r="AF353" s="231" t="s">
        <v>2617</v>
      </c>
      <c r="AG353" s="231" t="s">
        <v>2617</v>
      </c>
      <c r="AH353" s="231" t="s">
        <v>2617</v>
      </c>
      <c r="AI353" s="231" t="s">
        <v>2617</v>
      </c>
      <c r="AJ353" s="231" t="s">
        <v>2617</v>
      </c>
      <c r="AK353" s="231" t="s">
        <v>2617</v>
      </c>
      <c r="AL353" s="231" t="s">
        <v>2617</v>
      </c>
      <c r="AM353" s="231" t="s">
        <v>2617</v>
      </c>
      <c r="AN353" s="231" t="s">
        <v>2617</v>
      </c>
      <c r="AO353" s="231" t="s">
        <v>2617</v>
      </c>
      <c r="AP353" s="231" t="s">
        <v>2617</v>
      </c>
      <c r="AQ353" s="231">
        <v>40</v>
      </c>
      <c r="AR353" s="231" t="s">
        <v>2611</v>
      </c>
    </row>
    <row r="354" spans="1:44" x14ac:dyDescent="0.3">
      <c r="A354" s="231">
        <v>211839</v>
      </c>
      <c r="B354" s="231" t="s">
        <v>61</v>
      </c>
      <c r="C354" s="231" t="s">
        <v>2617</v>
      </c>
      <c r="D354" s="231" t="s">
        <v>2617</v>
      </c>
      <c r="E354" s="231" t="s">
        <v>2617</v>
      </c>
      <c r="F354" s="231" t="s">
        <v>2617</v>
      </c>
      <c r="G354" s="231" t="s">
        <v>2617</v>
      </c>
      <c r="H354" s="231" t="s">
        <v>2617</v>
      </c>
      <c r="I354" s="231" t="s">
        <v>2617</v>
      </c>
      <c r="J354" s="231" t="s">
        <v>2617</v>
      </c>
      <c r="K354" s="231" t="s">
        <v>2617</v>
      </c>
      <c r="L354" s="231" t="s">
        <v>2617</v>
      </c>
      <c r="M354" s="231" t="s">
        <v>2617</v>
      </c>
      <c r="N354" s="231" t="s">
        <v>2617</v>
      </c>
      <c r="O354" s="231" t="s">
        <v>2617</v>
      </c>
      <c r="P354" s="231" t="s">
        <v>2617</v>
      </c>
      <c r="Q354" s="231" t="s">
        <v>2617</v>
      </c>
      <c r="R354" s="231" t="s">
        <v>2617</v>
      </c>
      <c r="S354" s="231" t="s">
        <v>2617</v>
      </c>
      <c r="T354" s="231" t="s">
        <v>2617</v>
      </c>
      <c r="U354" s="231" t="s">
        <v>2617</v>
      </c>
      <c r="V354" s="231" t="s">
        <v>2617</v>
      </c>
      <c r="W354" s="231" t="s">
        <v>2617</v>
      </c>
      <c r="X354" s="231" t="s">
        <v>2617</v>
      </c>
      <c r="Y354" s="231" t="s">
        <v>2617</v>
      </c>
      <c r="Z354" s="231" t="s">
        <v>2617</v>
      </c>
      <c r="AA354" s="231" t="s">
        <v>2617</v>
      </c>
      <c r="AB354" s="231" t="s">
        <v>2617</v>
      </c>
      <c r="AC354" s="231" t="s">
        <v>2617</v>
      </c>
      <c r="AD354" s="231" t="s">
        <v>2617</v>
      </c>
      <c r="AE354" s="231" t="s">
        <v>2617</v>
      </c>
      <c r="AF354" s="231" t="s">
        <v>2617</v>
      </c>
      <c r="AG354" s="231" t="s">
        <v>2617</v>
      </c>
      <c r="AH354" s="231" t="s">
        <v>2617</v>
      </c>
      <c r="AI354" s="231" t="s">
        <v>2617</v>
      </c>
      <c r="AJ354" s="231" t="s">
        <v>2617</v>
      </c>
      <c r="AK354" s="231" t="s">
        <v>2617</v>
      </c>
      <c r="AL354" s="231" t="s">
        <v>2617</v>
      </c>
      <c r="AM354" s="231" t="s">
        <v>2617</v>
      </c>
      <c r="AN354" s="231" t="s">
        <v>2617</v>
      </c>
      <c r="AO354" s="231" t="s">
        <v>2617</v>
      </c>
      <c r="AP354" s="231" t="s">
        <v>2617</v>
      </c>
      <c r="AQ354" s="231">
        <v>40</v>
      </c>
      <c r="AR354" s="231" t="s">
        <v>2611</v>
      </c>
    </row>
    <row r="355" spans="1:44" x14ac:dyDescent="0.3">
      <c r="A355" s="231">
        <v>211850</v>
      </c>
      <c r="B355" s="231" t="s">
        <v>61</v>
      </c>
      <c r="C355" s="231" t="s">
        <v>2617</v>
      </c>
      <c r="D355" s="231" t="s">
        <v>2617</v>
      </c>
      <c r="E355" s="231" t="s">
        <v>2617</v>
      </c>
      <c r="F355" s="231" t="s">
        <v>2617</v>
      </c>
      <c r="G355" s="231" t="s">
        <v>2617</v>
      </c>
      <c r="H355" s="231" t="s">
        <v>2617</v>
      </c>
      <c r="I355" s="231" t="s">
        <v>2617</v>
      </c>
      <c r="J355" s="231" t="s">
        <v>2617</v>
      </c>
      <c r="K355" s="231" t="s">
        <v>2617</v>
      </c>
      <c r="L355" s="231" t="s">
        <v>2617</v>
      </c>
      <c r="M355" s="231" t="s">
        <v>2617</v>
      </c>
      <c r="N355" s="231" t="s">
        <v>2617</v>
      </c>
      <c r="O355" s="231" t="s">
        <v>2617</v>
      </c>
      <c r="P355" s="231" t="s">
        <v>2617</v>
      </c>
      <c r="Q355" s="231" t="s">
        <v>2617</v>
      </c>
      <c r="R355" s="231" t="s">
        <v>2617</v>
      </c>
      <c r="S355" s="231" t="s">
        <v>2617</v>
      </c>
      <c r="T355" s="231" t="s">
        <v>2617</v>
      </c>
      <c r="U355" s="231" t="s">
        <v>2617</v>
      </c>
      <c r="V355" s="231" t="s">
        <v>2617</v>
      </c>
      <c r="W355" s="231" t="s">
        <v>2617</v>
      </c>
      <c r="X355" s="231" t="s">
        <v>2617</v>
      </c>
      <c r="Y355" s="231" t="s">
        <v>2617</v>
      </c>
      <c r="Z355" s="231" t="s">
        <v>2617</v>
      </c>
      <c r="AA355" s="231" t="s">
        <v>2617</v>
      </c>
      <c r="AB355" s="231" t="s">
        <v>2617</v>
      </c>
      <c r="AC355" s="231" t="s">
        <v>2617</v>
      </c>
      <c r="AD355" s="231" t="s">
        <v>2617</v>
      </c>
      <c r="AE355" s="231" t="s">
        <v>2617</v>
      </c>
      <c r="AF355" s="231" t="s">
        <v>2617</v>
      </c>
      <c r="AG355" s="231" t="s">
        <v>2617</v>
      </c>
      <c r="AH355" s="231" t="s">
        <v>2617</v>
      </c>
      <c r="AI355" s="231" t="s">
        <v>2617</v>
      </c>
      <c r="AJ355" s="231" t="s">
        <v>2617</v>
      </c>
      <c r="AK355" s="231" t="s">
        <v>2617</v>
      </c>
      <c r="AL355" s="231" t="s">
        <v>2617</v>
      </c>
      <c r="AM355" s="231" t="s">
        <v>2617</v>
      </c>
      <c r="AN355" s="231" t="s">
        <v>2617</v>
      </c>
      <c r="AO355" s="231" t="s">
        <v>2617</v>
      </c>
      <c r="AP355" s="231" t="s">
        <v>2617</v>
      </c>
      <c r="AQ355" s="231">
        <v>40</v>
      </c>
      <c r="AR355" s="231" t="s">
        <v>2611</v>
      </c>
    </row>
    <row r="356" spans="1:44" x14ac:dyDescent="0.3">
      <c r="A356" s="231">
        <v>211976</v>
      </c>
      <c r="B356" s="231" t="s">
        <v>61</v>
      </c>
      <c r="C356" s="231" t="s">
        <v>2617</v>
      </c>
      <c r="D356" s="231" t="s">
        <v>2617</v>
      </c>
      <c r="E356" s="231" t="s">
        <v>2617</v>
      </c>
      <c r="F356" s="231" t="s">
        <v>2617</v>
      </c>
      <c r="G356" s="231" t="s">
        <v>2617</v>
      </c>
      <c r="H356" s="231" t="s">
        <v>2617</v>
      </c>
      <c r="I356" s="231" t="s">
        <v>2617</v>
      </c>
      <c r="J356" s="231" t="s">
        <v>2617</v>
      </c>
      <c r="K356" s="231" t="s">
        <v>2617</v>
      </c>
      <c r="L356" s="231" t="s">
        <v>2617</v>
      </c>
      <c r="M356" s="231" t="s">
        <v>2617</v>
      </c>
      <c r="N356" s="231" t="s">
        <v>2617</v>
      </c>
      <c r="O356" s="231" t="s">
        <v>2617</v>
      </c>
      <c r="P356" s="231" t="s">
        <v>2617</v>
      </c>
      <c r="Q356" s="231" t="s">
        <v>2617</v>
      </c>
      <c r="R356" s="231" t="s">
        <v>2617</v>
      </c>
      <c r="S356" s="231" t="s">
        <v>2617</v>
      </c>
      <c r="T356" s="231" t="s">
        <v>2617</v>
      </c>
      <c r="U356" s="231" t="s">
        <v>2617</v>
      </c>
      <c r="V356" s="231" t="s">
        <v>2617</v>
      </c>
      <c r="W356" s="231" t="s">
        <v>2617</v>
      </c>
      <c r="X356" s="231" t="s">
        <v>2617</v>
      </c>
      <c r="Y356" s="231" t="s">
        <v>2617</v>
      </c>
      <c r="Z356" s="231" t="s">
        <v>2617</v>
      </c>
      <c r="AA356" s="231" t="s">
        <v>2617</v>
      </c>
      <c r="AB356" s="231" t="s">
        <v>2617</v>
      </c>
      <c r="AC356" s="231" t="s">
        <v>2617</v>
      </c>
      <c r="AD356" s="231" t="s">
        <v>2617</v>
      </c>
      <c r="AE356" s="231" t="s">
        <v>2617</v>
      </c>
      <c r="AF356" s="231" t="s">
        <v>2617</v>
      </c>
      <c r="AG356" s="231" t="s">
        <v>2617</v>
      </c>
      <c r="AH356" s="231" t="s">
        <v>2617</v>
      </c>
      <c r="AI356" s="231" t="s">
        <v>2617</v>
      </c>
      <c r="AJ356" s="231" t="s">
        <v>2617</v>
      </c>
      <c r="AK356" s="231" t="s">
        <v>2617</v>
      </c>
      <c r="AL356" s="231" t="s">
        <v>2617</v>
      </c>
      <c r="AM356" s="231" t="s">
        <v>2617</v>
      </c>
      <c r="AN356" s="231" t="s">
        <v>2617</v>
      </c>
      <c r="AO356" s="231" t="s">
        <v>2617</v>
      </c>
      <c r="AP356" s="231" t="s">
        <v>2617</v>
      </c>
      <c r="AQ356" s="231">
        <v>40</v>
      </c>
      <c r="AR356" s="231" t="s">
        <v>2611</v>
      </c>
    </row>
    <row r="357" spans="1:44" x14ac:dyDescent="0.3">
      <c r="A357" s="231">
        <v>211999</v>
      </c>
      <c r="B357" s="231" t="s">
        <v>61</v>
      </c>
      <c r="C357" s="231" t="s">
        <v>2617</v>
      </c>
      <c r="D357" s="231" t="s">
        <v>2617</v>
      </c>
      <c r="E357" s="231" t="s">
        <v>2617</v>
      </c>
      <c r="F357" s="231" t="s">
        <v>2617</v>
      </c>
      <c r="G357" s="231" t="s">
        <v>2617</v>
      </c>
      <c r="H357" s="231" t="s">
        <v>2617</v>
      </c>
      <c r="I357" s="231" t="s">
        <v>2617</v>
      </c>
      <c r="J357" s="231" t="s">
        <v>2617</v>
      </c>
      <c r="K357" s="231" t="s">
        <v>2617</v>
      </c>
      <c r="L357" s="231" t="s">
        <v>2617</v>
      </c>
      <c r="M357" s="231" t="s">
        <v>2617</v>
      </c>
      <c r="N357" s="231" t="s">
        <v>2617</v>
      </c>
      <c r="O357" s="231" t="s">
        <v>2617</v>
      </c>
      <c r="P357" s="231" t="s">
        <v>2617</v>
      </c>
      <c r="Q357" s="231" t="s">
        <v>2617</v>
      </c>
      <c r="R357" s="231" t="s">
        <v>2617</v>
      </c>
      <c r="S357" s="231" t="s">
        <v>2617</v>
      </c>
      <c r="T357" s="231" t="s">
        <v>2617</v>
      </c>
      <c r="U357" s="231" t="s">
        <v>2617</v>
      </c>
      <c r="V357" s="231" t="s">
        <v>2617</v>
      </c>
      <c r="W357" s="231" t="s">
        <v>2617</v>
      </c>
      <c r="X357" s="231" t="s">
        <v>2617</v>
      </c>
      <c r="Y357" s="231" t="s">
        <v>2617</v>
      </c>
      <c r="Z357" s="231" t="s">
        <v>2617</v>
      </c>
      <c r="AA357" s="231" t="s">
        <v>2617</v>
      </c>
      <c r="AB357" s="231" t="s">
        <v>2617</v>
      </c>
      <c r="AC357" s="231" t="s">
        <v>2617</v>
      </c>
      <c r="AD357" s="231" t="s">
        <v>2617</v>
      </c>
      <c r="AE357" s="231" t="s">
        <v>2617</v>
      </c>
      <c r="AF357" s="231" t="s">
        <v>2617</v>
      </c>
      <c r="AG357" s="231" t="s">
        <v>2617</v>
      </c>
      <c r="AH357" s="231" t="s">
        <v>2617</v>
      </c>
      <c r="AI357" s="231" t="s">
        <v>2617</v>
      </c>
      <c r="AJ357" s="231" t="s">
        <v>2617</v>
      </c>
      <c r="AK357" s="231" t="s">
        <v>2617</v>
      </c>
      <c r="AL357" s="231" t="s">
        <v>2617</v>
      </c>
      <c r="AM357" s="231" t="s">
        <v>2617</v>
      </c>
      <c r="AN357" s="231" t="s">
        <v>2617</v>
      </c>
      <c r="AO357" s="231" t="s">
        <v>2617</v>
      </c>
      <c r="AP357" s="231" t="s">
        <v>2617</v>
      </c>
      <c r="AQ357" s="231">
        <v>40</v>
      </c>
      <c r="AR357" s="231" t="s">
        <v>2611</v>
      </c>
    </row>
    <row r="358" spans="1:44" x14ac:dyDescent="0.3">
      <c r="A358" s="231">
        <v>212023</v>
      </c>
      <c r="B358" s="231" t="s">
        <v>61</v>
      </c>
      <c r="C358" s="231" t="s">
        <v>2617</v>
      </c>
      <c r="D358" s="231" t="s">
        <v>2617</v>
      </c>
      <c r="E358" s="231" t="s">
        <v>2617</v>
      </c>
      <c r="F358" s="231" t="s">
        <v>2617</v>
      </c>
      <c r="G358" s="231" t="s">
        <v>2617</v>
      </c>
      <c r="H358" s="231" t="s">
        <v>2617</v>
      </c>
      <c r="I358" s="231" t="s">
        <v>2617</v>
      </c>
      <c r="J358" s="231" t="s">
        <v>2617</v>
      </c>
      <c r="K358" s="231" t="s">
        <v>2617</v>
      </c>
      <c r="L358" s="231" t="s">
        <v>2617</v>
      </c>
      <c r="M358" s="231" t="s">
        <v>2617</v>
      </c>
      <c r="N358" s="231" t="s">
        <v>2617</v>
      </c>
      <c r="O358" s="231" t="s">
        <v>2617</v>
      </c>
      <c r="P358" s="231" t="s">
        <v>2617</v>
      </c>
      <c r="Q358" s="231" t="s">
        <v>2617</v>
      </c>
      <c r="R358" s="231" t="s">
        <v>2617</v>
      </c>
      <c r="S358" s="231" t="s">
        <v>2617</v>
      </c>
      <c r="T358" s="231" t="s">
        <v>2617</v>
      </c>
      <c r="U358" s="231" t="s">
        <v>2617</v>
      </c>
      <c r="V358" s="231" t="s">
        <v>2617</v>
      </c>
      <c r="W358" s="231" t="s">
        <v>2617</v>
      </c>
      <c r="X358" s="231" t="s">
        <v>2617</v>
      </c>
      <c r="Y358" s="231" t="s">
        <v>2617</v>
      </c>
      <c r="Z358" s="231" t="s">
        <v>2617</v>
      </c>
      <c r="AA358" s="231" t="s">
        <v>2617</v>
      </c>
      <c r="AB358" s="231" t="s">
        <v>2617</v>
      </c>
      <c r="AC358" s="231" t="s">
        <v>2617</v>
      </c>
      <c r="AD358" s="231" t="s">
        <v>2617</v>
      </c>
      <c r="AE358" s="231" t="s">
        <v>2617</v>
      </c>
      <c r="AF358" s="231" t="s">
        <v>2617</v>
      </c>
      <c r="AG358" s="231" t="s">
        <v>2617</v>
      </c>
      <c r="AH358" s="231" t="s">
        <v>2617</v>
      </c>
      <c r="AI358" s="231" t="s">
        <v>2617</v>
      </c>
      <c r="AJ358" s="231" t="s">
        <v>2617</v>
      </c>
      <c r="AK358" s="231" t="s">
        <v>2617</v>
      </c>
      <c r="AL358" s="231" t="s">
        <v>2617</v>
      </c>
      <c r="AM358" s="231" t="s">
        <v>2617</v>
      </c>
      <c r="AN358" s="231" t="s">
        <v>2617</v>
      </c>
      <c r="AO358" s="231" t="s">
        <v>2617</v>
      </c>
      <c r="AP358" s="231" t="s">
        <v>2617</v>
      </c>
      <c r="AQ358" s="231">
        <v>40</v>
      </c>
      <c r="AR358" s="231" t="s">
        <v>2611</v>
      </c>
    </row>
    <row r="359" spans="1:44" x14ac:dyDescent="0.3">
      <c r="A359" s="231">
        <v>212047</v>
      </c>
      <c r="B359" s="231" t="s">
        <v>61</v>
      </c>
      <c r="C359" s="231" t="s">
        <v>2617</v>
      </c>
      <c r="D359" s="231" t="s">
        <v>2617</v>
      </c>
      <c r="E359" s="231" t="s">
        <v>2617</v>
      </c>
      <c r="F359" s="231" t="s">
        <v>2617</v>
      </c>
      <c r="G359" s="231" t="s">
        <v>2617</v>
      </c>
      <c r="H359" s="231" t="s">
        <v>2617</v>
      </c>
      <c r="I359" s="231" t="s">
        <v>2617</v>
      </c>
      <c r="J359" s="231" t="s">
        <v>2617</v>
      </c>
      <c r="K359" s="231" t="s">
        <v>2617</v>
      </c>
      <c r="L359" s="231" t="s">
        <v>2617</v>
      </c>
      <c r="M359" s="231" t="s">
        <v>2617</v>
      </c>
      <c r="N359" s="231" t="s">
        <v>2617</v>
      </c>
      <c r="O359" s="231" t="s">
        <v>2617</v>
      </c>
      <c r="P359" s="231" t="s">
        <v>2617</v>
      </c>
      <c r="Q359" s="231" t="s">
        <v>2617</v>
      </c>
      <c r="R359" s="231" t="s">
        <v>2617</v>
      </c>
      <c r="S359" s="231" t="s">
        <v>2617</v>
      </c>
      <c r="T359" s="231" t="s">
        <v>2617</v>
      </c>
      <c r="U359" s="231" t="s">
        <v>2617</v>
      </c>
      <c r="V359" s="231" t="s">
        <v>2617</v>
      </c>
      <c r="W359" s="231" t="s">
        <v>2617</v>
      </c>
      <c r="X359" s="231" t="s">
        <v>2617</v>
      </c>
      <c r="Y359" s="231" t="s">
        <v>2617</v>
      </c>
      <c r="Z359" s="231" t="s">
        <v>2617</v>
      </c>
      <c r="AA359" s="231" t="s">
        <v>2617</v>
      </c>
      <c r="AB359" s="231" t="s">
        <v>2617</v>
      </c>
      <c r="AC359" s="231" t="s">
        <v>2617</v>
      </c>
      <c r="AD359" s="231" t="s">
        <v>2617</v>
      </c>
      <c r="AE359" s="231" t="s">
        <v>2617</v>
      </c>
      <c r="AF359" s="231" t="s">
        <v>2617</v>
      </c>
      <c r="AG359" s="231" t="s">
        <v>2617</v>
      </c>
      <c r="AH359" s="231" t="s">
        <v>2617</v>
      </c>
      <c r="AI359" s="231" t="s">
        <v>2617</v>
      </c>
      <c r="AJ359" s="231" t="s">
        <v>2617</v>
      </c>
      <c r="AK359" s="231" t="s">
        <v>2617</v>
      </c>
      <c r="AL359" s="231" t="s">
        <v>2617</v>
      </c>
      <c r="AM359" s="231" t="s">
        <v>2617</v>
      </c>
      <c r="AN359" s="231" t="s">
        <v>2617</v>
      </c>
      <c r="AO359" s="231" t="s">
        <v>2617</v>
      </c>
      <c r="AP359" s="231" t="s">
        <v>2617</v>
      </c>
      <c r="AQ359" s="231">
        <v>40</v>
      </c>
      <c r="AR359" s="231" t="s">
        <v>2611</v>
      </c>
    </row>
    <row r="360" spans="1:44" x14ac:dyDescent="0.3">
      <c r="A360" s="231">
        <v>212063</v>
      </c>
      <c r="B360" s="231" t="s">
        <v>61</v>
      </c>
      <c r="C360" s="231" t="s">
        <v>2617</v>
      </c>
      <c r="D360" s="231" t="s">
        <v>2617</v>
      </c>
      <c r="E360" s="231" t="s">
        <v>2617</v>
      </c>
      <c r="F360" s="231" t="s">
        <v>2617</v>
      </c>
      <c r="G360" s="231" t="s">
        <v>2617</v>
      </c>
      <c r="H360" s="231" t="s">
        <v>2617</v>
      </c>
      <c r="I360" s="231" t="s">
        <v>2617</v>
      </c>
      <c r="J360" s="231" t="s">
        <v>2617</v>
      </c>
      <c r="K360" s="231" t="s">
        <v>2617</v>
      </c>
      <c r="L360" s="231" t="s">
        <v>2617</v>
      </c>
      <c r="M360" s="231" t="s">
        <v>2617</v>
      </c>
      <c r="N360" s="231" t="s">
        <v>2617</v>
      </c>
      <c r="O360" s="231" t="s">
        <v>2617</v>
      </c>
      <c r="P360" s="231" t="s">
        <v>2617</v>
      </c>
      <c r="Q360" s="231" t="s">
        <v>2617</v>
      </c>
      <c r="R360" s="231" t="s">
        <v>2617</v>
      </c>
      <c r="S360" s="231" t="s">
        <v>2617</v>
      </c>
      <c r="T360" s="231" t="s">
        <v>2617</v>
      </c>
      <c r="U360" s="231" t="s">
        <v>2617</v>
      </c>
      <c r="V360" s="231" t="s">
        <v>2617</v>
      </c>
      <c r="W360" s="231" t="s">
        <v>2617</v>
      </c>
      <c r="X360" s="231" t="s">
        <v>2617</v>
      </c>
      <c r="Y360" s="231" t="s">
        <v>2617</v>
      </c>
      <c r="Z360" s="231" t="s">
        <v>2617</v>
      </c>
      <c r="AA360" s="231" t="s">
        <v>2617</v>
      </c>
      <c r="AB360" s="231" t="s">
        <v>2617</v>
      </c>
      <c r="AC360" s="231" t="s">
        <v>2617</v>
      </c>
      <c r="AD360" s="231" t="s">
        <v>2617</v>
      </c>
      <c r="AE360" s="231" t="s">
        <v>2617</v>
      </c>
      <c r="AF360" s="231" t="s">
        <v>2617</v>
      </c>
      <c r="AG360" s="231" t="s">
        <v>2617</v>
      </c>
      <c r="AH360" s="231" t="s">
        <v>2617</v>
      </c>
      <c r="AI360" s="231" t="s">
        <v>2617</v>
      </c>
      <c r="AJ360" s="231" t="s">
        <v>2617</v>
      </c>
      <c r="AK360" s="231" t="s">
        <v>2617</v>
      </c>
      <c r="AL360" s="231" t="s">
        <v>2617</v>
      </c>
      <c r="AM360" s="231" t="s">
        <v>2617</v>
      </c>
      <c r="AN360" s="231" t="s">
        <v>2617</v>
      </c>
      <c r="AO360" s="231" t="s">
        <v>2617</v>
      </c>
      <c r="AP360" s="231" t="s">
        <v>2617</v>
      </c>
      <c r="AQ360" s="231">
        <v>40</v>
      </c>
      <c r="AR360" s="231" t="s">
        <v>2611</v>
      </c>
    </row>
    <row r="361" spans="1:44" x14ac:dyDescent="0.3">
      <c r="A361" s="231">
        <v>207990</v>
      </c>
      <c r="B361" s="231" t="s">
        <v>61</v>
      </c>
      <c r="C361" s="231" t="s">
        <v>2617</v>
      </c>
      <c r="D361" s="231" t="s">
        <v>2617</v>
      </c>
      <c r="E361" s="231" t="s">
        <v>2617</v>
      </c>
      <c r="F361" s="231" t="s">
        <v>2617</v>
      </c>
      <c r="G361" s="231" t="s">
        <v>2617</v>
      </c>
      <c r="H361" s="231" t="s">
        <v>2617</v>
      </c>
      <c r="I361" s="231" t="s">
        <v>2617</v>
      </c>
      <c r="J361" s="231" t="s">
        <v>2617</v>
      </c>
      <c r="K361" s="231" t="s">
        <v>2617</v>
      </c>
      <c r="L361" s="231" t="s">
        <v>2617</v>
      </c>
      <c r="M361" s="231" t="s">
        <v>2617</v>
      </c>
      <c r="N361" s="231" t="s">
        <v>2617</v>
      </c>
      <c r="O361" s="231" t="s">
        <v>2617</v>
      </c>
      <c r="P361" s="231" t="s">
        <v>2617</v>
      </c>
      <c r="Q361" s="231" t="s">
        <v>2617</v>
      </c>
      <c r="R361" s="231" t="s">
        <v>2617</v>
      </c>
      <c r="S361" s="231" t="s">
        <v>2617</v>
      </c>
      <c r="T361" s="231" t="s">
        <v>2617</v>
      </c>
      <c r="U361" s="231" t="s">
        <v>2617</v>
      </c>
      <c r="V361" s="231" t="s">
        <v>2617</v>
      </c>
      <c r="W361" s="231" t="s">
        <v>2617</v>
      </c>
      <c r="X361" s="231" t="s">
        <v>2617</v>
      </c>
      <c r="Y361" s="231" t="s">
        <v>2617</v>
      </c>
      <c r="Z361" s="231" t="s">
        <v>2617</v>
      </c>
      <c r="AA361" s="231" t="s">
        <v>2617</v>
      </c>
      <c r="AB361" s="231" t="s">
        <v>2617</v>
      </c>
      <c r="AC361" s="231" t="s">
        <v>2617</v>
      </c>
      <c r="AD361" s="231" t="s">
        <v>2617</v>
      </c>
      <c r="AE361" s="231" t="s">
        <v>2617</v>
      </c>
      <c r="AF361" s="231" t="s">
        <v>2617</v>
      </c>
      <c r="AG361" s="231" t="s">
        <v>2617</v>
      </c>
      <c r="AH361" s="231" t="s">
        <v>2617</v>
      </c>
      <c r="AI361" s="231" t="s">
        <v>2617</v>
      </c>
      <c r="AJ361" s="231" t="s">
        <v>2617</v>
      </c>
      <c r="AK361" s="231" t="s">
        <v>2617</v>
      </c>
      <c r="AL361" s="231" t="s">
        <v>2617</v>
      </c>
      <c r="AM361" s="231" t="s">
        <v>2617</v>
      </c>
      <c r="AN361" s="231" t="s">
        <v>2617</v>
      </c>
      <c r="AO361" s="231" t="s">
        <v>2617</v>
      </c>
      <c r="AP361" s="231" t="s">
        <v>2617</v>
      </c>
      <c r="AR361" s="231" t="s">
        <v>2612</v>
      </c>
    </row>
    <row r="362" spans="1:44" x14ac:dyDescent="0.3">
      <c r="A362" s="231">
        <v>208833</v>
      </c>
      <c r="B362" s="231" t="s">
        <v>61</v>
      </c>
      <c r="C362" s="231" t="s">
        <v>2617</v>
      </c>
      <c r="D362" s="231" t="s">
        <v>2617</v>
      </c>
      <c r="E362" s="231" t="s">
        <v>2617</v>
      </c>
      <c r="F362" s="231" t="s">
        <v>2617</v>
      </c>
      <c r="G362" s="231" t="s">
        <v>2617</v>
      </c>
      <c r="H362" s="231" t="s">
        <v>2617</v>
      </c>
      <c r="I362" s="231" t="s">
        <v>2617</v>
      </c>
      <c r="J362" s="231" t="s">
        <v>2617</v>
      </c>
      <c r="K362" s="231" t="s">
        <v>2617</v>
      </c>
      <c r="L362" s="231" t="s">
        <v>2617</v>
      </c>
      <c r="M362" s="231" t="s">
        <v>2617</v>
      </c>
      <c r="N362" s="231" t="s">
        <v>2617</v>
      </c>
      <c r="O362" s="231" t="s">
        <v>2617</v>
      </c>
      <c r="P362" s="231" t="s">
        <v>2617</v>
      </c>
      <c r="Q362" s="231" t="s">
        <v>2617</v>
      </c>
      <c r="R362" s="231" t="s">
        <v>2617</v>
      </c>
      <c r="S362" s="231" t="s">
        <v>2617</v>
      </c>
      <c r="T362" s="231" t="s">
        <v>2617</v>
      </c>
      <c r="U362" s="231" t="s">
        <v>2617</v>
      </c>
      <c r="V362" s="231" t="s">
        <v>2617</v>
      </c>
      <c r="W362" s="231" t="s">
        <v>2617</v>
      </c>
      <c r="X362" s="231" t="s">
        <v>2617</v>
      </c>
      <c r="Y362" s="231" t="s">
        <v>2617</v>
      </c>
      <c r="Z362" s="231" t="s">
        <v>2617</v>
      </c>
      <c r="AA362" s="231" t="s">
        <v>2617</v>
      </c>
      <c r="AB362" s="231" t="s">
        <v>2617</v>
      </c>
      <c r="AC362" s="231" t="s">
        <v>2617</v>
      </c>
      <c r="AD362" s="231" t="s">
        <v>2617</v>
      </c>
      <c r="AE362" s="231" t="s">
        <v>2617</v>
      </c>
      <c r="AF362" s="231" t="s">
        <v>2617</v>
      </c>
      <c r="AG362" s="231" t="s">
        <v>2617</v>
      </c>
      <c r="AH362" s="231" t="s">
        <v>2617</v>
      </c>
      <c r="AI362" s="231" t="s">
        <v>2617</v>
      </c>
      <c r="AJ362" s="231" t="s">
        <v>2617</v>
      </c>
      <c r="AK362" s="231" t="s">
        <v>2617</v>
      </c>
      <c r="AL362" s="231" t="s">
        <v>2617</v>
      </c>
      <c r="AM362" s="231" t="s">
        <v>2617</v>
      </c>
      <c r="AN362" s="231" t="s">
        <v>2617</v>
      </c>
      <c r="AO362" s="231" t="s">
        <v>2617</v>
      </c>
      <c r="AP362" s="231" t="s">
        <v>2617</v>
      </c>
      <c r="AR362" s="231" t="s">
        <v>2612</v>
      </c>
    </row>
    <row r="363" spans="1:44" x14ac:dyDescent="0.3">
      <c r="A363" s="231">
        <v>209072</v>
      </c>
      <c r="B363" s="231" t="s">
        <v>61</v>
      </c>
      <c r="C363" s="231" t="s">
        <v>2617</v>
      </c>
      <c r="D363" s="231" t="s">
        <v>2617</v>
      </c>
      <c r="E363" s="231" t="s">
        <v>2617</v>
      </c>
      <c r="F363" s="231" t="s">
        <v>2617</v>
      </c>
      <c r="G363" s="231" t="s">
        <v>2617</v>
      </c>
      <c r="H363" s="231" t="s">
        <v>2617</v>
      </c>
      <c r="I363" s="231" t="s">
        <v>2617</v>
      </c>
      <c r="J363" s="231" t="s">
        <v>2617</v>
      </c>
      <c r="K363" s="231" t="s">
        <v>2617</v>
      </c>
      <c r="L363" s="231" t="s">
        <v>2617</v>
      </c>
      <c r="M363" s="231" t="s">
        <v>2617</v>
      </c>
      <c r="N363" s="231" t="s">
        <v>2617</v>
      </c>
      <c r="O363" s="231" t="s">
        <v>2617</v>
      </c>
      <c r="P363" s="231" t="s">
        <v>2617</v>
      </c>
      <c r="Q363" s="231" t="s">
        <v>2617</v>
      </c>
      <c r="R363" s="231" t="s">
        <v>2617</v>
      </c>
      <c r="S363" s="231" t="s">
        <v>2617</v>
      </c>
      <c r="T363" s="231" t="s">
        <v>2617</v>
      </c>
      <c r="U363" s="231" t="s">
        <v>2617</v>
      </c>
      <c r="V363" s="231" t="s">
        <v>2617</v>
      </c>
      <c r="W363" s="231" t="s">
        <v>2617</v>
      </c>
      <c r="X363" s="231" t="s">
        <v>2617</v>
      </c>
      <c r="Y363" s="231" t="s">
        <v>2617</v>
      </c>
      <c r="Z363" s="231" t="s">
        <v>2617</v>
      </c>
      <c r="AA363" s="231" t="s">
        <v>2617</v>
      </c>
      <c r="AB363" s="231" t="s">
        <v>2617</v>
      </c>
      <c r="AC363" s="231" t="s">
        <v>2617</v>
      </c>
      <c r="AD363" s="231" t="s">
        <v>2617</v>
      </c>
      <c r="AE363" s="231" t="s">
        <v>2617</v>
      </c>
      <c r="AF363" s="231" t="s">
        <v>2617</v>
      </c>
      <c r="AG363" s="231" t="s">
        <v>2617</v>
      </c>
      <c r="AH363" s="231" t="s">
        <v>2617</v>
      </c>
      <c r="AI363" s="231" t="s">
        <v>2617</v>
      </c>
      <c r="AJ363" s="231" t="s">
        <v>2617</v>
      </c>
      <c r="AK363" s="231" t="s">
        <v>2617</v>
      </c>
      <c r="AL363" s="231" t="s">
        <v>2617</v>
      </c>
      <c r="AM363" s="231" t="s">
        <v>2617</v>
      </c>
      <c r="AN363" s="231" t="s">
        <v>2617</v>
      </c>
      <c r="AO363" s="231" t="s">
        <v>2617</v>
      </c>
      <c r="AP363" s="231" t="s">
        <v>2617</v>
      </c>
      <c r="AR363" s="231" t="s">
        <v>2612</v>
      </c>
    </row>
    <row r="364" spans="1:44" x14ac:dyDescent="0.3">
      <c r="A364" s="231">
        <v>209173</v>
      </c>
      <c r="B364" s="231" t="s">
        <v>61</v>
      </c>
      <c r="C364" s="231" t="s">
        <v>2617</v>
      </c>
      <c r="D364" s="231" t="s">
        <v>2617</v>
      </c>
      <c r="E364" s="231" t="s">
        <v>2617</v>
      </c>
      <c r="F364" s="231" t="s">
        <v>2617</v>
      </c>
      <c r="G364" s="231" t="s">
        <v>2617</v>
      </c>
      <c r="H364" s="231" t="s">
        <v>2617</v>
      </c>
      <c r="I364" s="231" t="s">
        <v>2617</v>
      </c>
      <c r="J364" s="231" t="s">
        <v>2617</v>
      </c>
      <c r="K364" s="231" t="s">
        <v>2617</v>
      </c>
      <c r="L364" s="231" t="s">
        <v>2617</v>
      </c>
      <c r="M364" s="231" t="s">
        <v>2617</v>
      </c>
      <c r="N364" s="231" t="s">
        <v>2617</v>
      </c>
      <c r="O364" s="231" t="s">
        <v>2617</v>
      </c>
      <c r="P364" s="231" t="s">
        <v>2617</v>
      </c>
      <c r="Q364" s="231" t="s">
        <v>2617</v>
      </c>
      <c r="R364" s="231" t="s">
        <v>2617</v>
      </c>
      <c r="S364" s="231" t="s">
        <v>2617</v>
      </c>
      <c r="T364" s="231" t="s">
        <v>2617</v>
      </c>
      <c r="U364" s="231" t="s">
        <v>2617</v>
      </c>
      <c r="V364" s="231" t="s">
        <v>2617</v>
      </c>
      <c r="W364" s="231" t="s">
        <v>2617</v>
      </c>
      <c r="X364" s="231" t="s">
        <v>2617</v>
      </c>
      <c r="Y364" s="231" t="s">
        <v>2617</v>
      </c>
      <c r="Z364" s="231" t="s">
        <v>2617</v>
      </c>
      <c r="AA364" s="231" t="s">
        <v>2617</v>
      </c>
      <c r="AB364" s="231" t="s">
        <v>2617</v>
      </c>
      <c r="AC364" s="231" t="s">
        <v>2617</v>
      </c>
      <c r="AD364" s="231" t="s">
        <v>2617</v>
      </c>
      <c r="AE364" s="231" t="s">
        <v>2617</v>
      </c>
      <c r="AF364" s="231" t="s">
        <v>2617</v>
      </c>
      <c r="AG364" s="231" t="s">
        <v>2617</v>
      </c>
      <c r="AH364" s="231" t="s">
        <v>2617</v>
      </c>
      <c r="AI364" s="231" t="s">
        <v>2617</v>
      </c>
      <c r="AJ364" s="231" t="s">
        <v>2617</v>
      </c>
      <c r="AK364" s="231" t="s">
        <v>2617</v>
      </c>
      <c r="AL364" s="231" t="s">
        <v>2617</v>
      </c>
      <c r="AM364" s="231" t="s">
        <v>2617</v>
      </c>
      <c r="AN364" s="231" t="s">
        <v>2617</v>
      </c>
      <c r="AO364" s="231" t="s">
        <v>2617</v>
      </c>
      <c r="AP364" s="231" t="s">
        <v>2617</v>
      </c>
      <c r="AR364" s="231" t="s">
        <v>2612</v>
      </c>
    </row>
    <row r="365" spans="1:44" x14ac:dyDescent="0.3">
      <c r="A365" s="231">
        <v>209187</v>
      </c>
      <c r="B365" s="231" t="s">
        <v>61</v>
      </c>
      <c r="C365" s="231" t="s">
        <v>2617</v>
      </c>
      <c r="D365" s="231" t="s">
        <v>2617</v>
      </c>
      <c r="E365" s="231" t="s">
        <v>2617</v>
      </c>
      <c r="F365" s="231" t="s">
        <v>2617</v>
      </c>
      <c r="G365" s="231" t="s">
        <v>2617</v>
      </c>
      <c r="H365" s="231" t="s">
        <v>2617</v>
      </c>
      <c r="I365" s="231" t="s">
        <v>2617</v>
      </c>
      <c r="J365" s="231" t="s">
        <v>2617</v>
      </c>
      <c r="K365" s="231" t="s">
        <v>2617</v>
      </c>
      <c r="L365" s="231" t="s">
        <v>2617</v>
      </c>
      <c r="M365" s="231" t="s">
        <v>2617</v>
      </c>
      <c r="N365" s="231" t="s">
        <v>2617</v>
      </c>
      <c r="O365" s="231" t="s">
        <v>2617</v>
      </c>
      <c r="P365" s="231" t="s">
        <v>2617</v>
      </c>
      <c r="Q365" s="231" t="s">
        <v>2617</v>
      </c>
      <c r="R365" s="231" t="s">
        <v>2617</v>
      </c>
      <c r="S365" s="231" t="s">
        <v>2617</v>
      </c>
      <c r="T365" s="231" t="s">
        <v>2617</v>
      </c>
      <c r="U365" s="231" t="s">
        <v>2617</v>
      </c>
      <c r="V365" s="231" t="s">
        <v>2617</v>
      </c>
      <c r="W365" s="231" t="s">
        <v>2617</v>
      </c>
      <c r="X365" s="231" t="s">
        <v>2617</v>
      </c>
      <c r="Y365" s="231" t="s">
        <v>2617</v>
      </c>
      <c r="Z365" s="231" t="s">
        <v>2617</v>
      </c>
      <c r="AA365" s="231" t="s">
        <v>2617</v>
      </c>
      <c r="AB365" s="231" t="s">
        <v>2617</v>
      </c>
      <c r="AC365" s="231" t="s">
        <v>2617</v>
      </c>
      <c r="AD365" s="231" t="s">
        <v>2617</v>
      </c>
      <c r="AE365" s="231" t="s">
        <v>2617</v>
      </c>
      <c r="AF365" s="231" t="s">
        <v>2617</v>
      </c>
      <c r="AG365" s="231" t="s">
        <v>2617</v>
      </c>
      <c r="AH365" s="231" t="s">
        <v>2617</v>
      </c>
      <c r="AI365" s="231" t="s">
        <v>2617</v>
      </c>
      <c r="AJ365" s="231" t="s">
        <v>2617</v>
      </c>
      <c r="AK365" s="231" t="s">
        <v>2617</v>
      </c>
      <c r="AL365" s="231" t="s">
        <v>2617</v>
      </c>
      <c r="AM365" s="231" t="s">
        <v>2617</v>
      </c>
      <c r="AN365" s="231" t="s">
        <v>2617</v>
      </c>
      <c r="AO365" s="231" t="s">
        <v>2617</v>
      </c>
      <c r="AP365" s="231" t="s">
        <v>2617</v>
      </c>
      <c r="AR365" s="231" t="s">
        <v>2612</v>
      </c>
    </row>
    <row r="366" spans="1:44" x14ac:dyDescent="0.3">
      <c r="A366" s="231">
        <v>209191</v>
      </c>
      <c r="B366" s="231" t="s">
        <v>61</v>
      </c>
      <c r="C366" s="231" t="s">
        <v>2617</v>
      </c>
      <c r="D366" s="231" t="s">
        <v>2617</v>
      </c>
      <c r="E366" s="231" t="s">
        <v>2617</v>
      </c>
      <c r="F366" s="231" t="s">
        <v>2617</v>
      </c>
      <c r="G366" s="231" t="s">
        <v>2617</v>
      </c>
      <c r="H366" s="231" t="s">
        <v>2617</v>
      </c>
      <c r="I366" s="231" t="s">
        <v>2617</v>
      </c>
      <c r="J366" s="231" t="s">
        <v>2617</v>
      </c>
      <c r="K366" s="231" t="s">
        <v>2617</v>
      </c>
      <c r="L366" s="231" t="s">
        <v>2617</v>
      </c>
      <c r="M366" s="231" t="s">
        <v>2617</v>
      </c>
      <c r="N366" s="231" t="s">
        <v>2617</v>
      </c>
      <c r="O366" s="231" t="s">
        <v>2617</v>
      </c>
      <c r="P366" s="231" t="s">
        <v>2617</v>
      </c>
      <c r="Q366" s="231" t="s">
        <v>2617</v>
      </c>
      <c r="R366" s="231" t="s">
        <v>2617</v>
      </c>
      <c r="S366" s="231" t="s">
        <v>2617</v>
      </c>
      <c r="T366" s="231" t="s">
        <v>2617</v>
      </c>
      <c r="U366" s="231" t="s">
        <v>2617</v>
      </c>
      <c r="V366" s="231" t="s">
        <v>2617</v>
      </c>
      <c r="W366" s="231" t="s">
        <v>2617</v>
      </c>
      <c r="X366" s="231" t="s">
        <v>2617</v>
      </c>
      <c r="Y366" s="231" t="s">
        <v>2617</v>
      </c>
      <c r="Z366" s="231" t="s">
        <v>2617</v>
      </c>
      <c r="AA366" s="231" t="s">
        <v>2617</v>
      </c>
      <c r="AB366" s="231" t="s">
        <v>2617</v>
      </c>
      <c r="AC366" s="231" t="s">
        <v>2617</v>
      </c>
      <c r="AD366" s="231" t="s">
        <v>2617</v>
      </c>
      <c r="AE366" s="231" t="s">
        <v>2617</v>
      </c>
      <c r="AF366" s="231" t="s">
        <v>2617</v>
      </c>
      <c r="AG366" s="231" t="s">
        <v>2617</v>
      </c>
      <c r="AH366" s="231" t="s">
        <v>2617</v>
      </c>
      <c r="AI366" s="231" t="s">
        <v>2617</v>
      </c>
      <c r="AJ366" s="231" t="s">
        <v>2617</v>
      </c>
      <c r="AK366" s="231" t="s">
        <v>2617</v>
      </c>
      <c r="AL366" s="231" t="s">
        <v>2617</v>
      </c>
      <c r="AM366" s="231" t="s">
        <v>2617</v>
      </c>
      <c r="AN366" s="231" t="s">
        <v>2617</v>
      </c>
      <c r="AO366" s="231" t="s">
        <v>2617</v>
      </c>
      <c r="AP366" s="231" t="s">
        <v>2617</v>
      </c>
      <c r="AR366" s="231" t="s">
        <v>2612</v>
      </c>
    </row>
    <row r="367" spans="1:44" x14ac:dyDescent="0.3">
      <c r="A367" s="231">
        <v>209494</v>
      </c>
      <c r="B367" s="231" t="s">
        <v>61</v>
      </c>
      <c r="C367" s="231" t="s">
        <v>2617</v>
      </c>
      <c r="D367" s="231" t="s">
        <v>2617</v>
      </c>
      <c r="E367" s="231" t="s">
        <v>2617</v>
      </c>
      <c r="F367" s="231" t="s">
        <v>2617</v>
      </c>
      <c r="G367" s="231" t="s">
        <v>2617</v>
      </c>
      <c r="H367" s="231" t="s">
        <v>2617</v>
      </c>
      <c r="I367" s="231" t="s">
        <v>2617</v>
      </c>
      <c r="J367" s="231" t="s">
        <v>2617</v>
      </c>
      <c r="K367" s="231" t="s">
        <v>2617</v>
      </c>
      <c r="L367" s="231" t="s">
        <v>2617</v>
      </c>
      <c r="M367" s="231" t="s">
        <v>2617</v>
      </c>
      <c r="N367" s="231" t="s">
        <v>2617</v>
      </c>
      <c r="O367" s="231" t="s">
        <v>2617</v>
      </c>
      <c r="P367" s="231" t="s">
        <v>2617</v>
      </c>
      <c r="Q367" s="231" t="s">
        <v>2617</v>
      </c>
      <c r="R367" s="231" t="s">
        <v>2617</v>
      </c>
      <c r="S367" s="231" t="s">
        <v>2617</v>
      </c>
      <c r="T367" s="231" t="s">
        <v>2617</v>
      </c>
      <c r="U367" s="231" t="s">
        <v>2617</v>
      </c>
      <c r="V367" s="231" t="s">
        <v>2617</v>
      </c>
      <c r="W367" s="231" t="s">
        <v>2617</v>
      </c>
      <c r="X367" s="231" t="s">
        <v>2617</v>
      </c>
      <c r="Y367" s="231" t="s">
        <v>2617</v>
      </c>
      <c r="Z367" s="231" t="s">
        <v>2617</v>
      </c>
      <c r="AA367" s="231" t="s">
        <v>2617</v>
      </c>
      <c r="AB367" s="231" t="s">
        <v>2617</v>
      </c>
      <c r="AC367" s="231" t="s">
        <v>2617</v>
      </c>
      <c r="AD367" s="231" t="s">
        <v>2617</v>
      </c>
      <c r="AE367" s="231" t="s">
        <v>2617</v>
      </c>
      <c r="AF367" s="231" t="s">
        <v>2617</v>
      </c>
      <c r="AG367" s="231" t="s">
        <v>2617</v>
      </c>
      <c r="AH367" s="231" t="s">
        <v>2617</v>
      </c>
      <c r="AI367" s="231" t="s">
        <v>2617</v>
      </c>
      <c r="AJ367" s="231" t="s">
        <v>2617</v>
      </c>
      <c r="AK367" s="231" t="s">
        <v>2617</v>
      </c>
      <c r="AL367" s="231" t="s">
        <v>2617</v>
      </c>
      <c r="AM367" s="231" t="s">
        <v>2617</v>
      </c>
      <c r="AN367" s="231" t="s">
        <v>2617</v>
      </c>
      <c r="AO367" s="231" t="s">
        <v>2617</v>
      </c>
      <c r="AP367" s="231" t="s">
        <v>2617</v>
      </c>
      <c r="AR367" s="231" t="s">
        <v>2612</v>
      </c>
    </row>
    <row r="368" spans="1:44" x14ac:dyDescent="0.3">
      <c r="A368" s="231">
        <v>209517</v>
      </c>
      <c r="B368" s="231" t="s">
        <v>61</v>
      </c>
      <c r="C368" s="231" t="s">
        <v>2617</v>
      </c>
      <c r="D368" s="231" t="s">
        <v>2617</v>
      </c>
      <c r="E368" s="231" t="s">
        <v>2617</v>
      </c>
      <c r="F368" s="231" t="s">
        <v>2617</v>
      </c>
      <c r="G368" s="231" t="s">
        <v>2617</v>
      </c>
      <c r="H368" s="231" t="s">
        <v>2617</v>
      </c>
      <c r="I368" s="231" t="s">
        <v>2617</v>
      </c>
      <c r="J368" s="231" t="s">
        <v>2617</v>
      </c>
      <c r="K368" s="231" t="s">
        <v>2617</v>
      </c>
      <c r="L368" s="231" t="s">
        <v>2617</v>
      </c>
      <c r="M368" s="231" t="s">
        <v>2617</v>
      </c>
      <c r="N368" s="231" t="s">
        <v>2617</v>
      </c>
      <c r="O368" s="231" t="s">
        <v>2617</v>
      </c>
      <c r="P368" s="231" t="s">
        <v>2617</v>
      </c>
      <c r="Q368" s="231" t="s">
        <v>2617</v>
      </c>
      <c r="R368" s="231" t="s">
        <v>2617</v>
      </c>
      <c r="S368" s="231" t="s">
        <v>2617</v>
      </c>
      <c r="T368" s="231" t="s">
        <v>2617</v>
      </c>
      <c r="U368" s="231" t="s">
        <v>2617</v>
      </c>
      <c r="V368" s="231" t="s">
        <v>2617</v>
      </c>
      <c r="W368" s="231" t="s">
        <v>2617</v>
      </c>
      <c r="X368" s="231" t="s">
        <v>2617</v>
      </c>
      <c r="Y368" s="231" t="s">
        <v>2617</v>
      </c>
      <c r="Z368" s="231" t="s">
        <v>2617</v>
      </c>
      <c r="AA368" s="231" t="s">
        <v>2617</v>
      </c>
      <c r="AB368" s="231" t="s">
        <v>2617</v>
      </c>
      <c r="AC368" s="231" t="s">
        <v>2617</v>
      </c>
      <c r="AD368" s="231" t="s">
        <v>2617</v>
      </c>
      <c r="AE368" s="231" t="s">
        <v>2617</v>
      </c>
      <c r="AF368" s="231" t="s">
        <v>2617</v>
      </c>
      <c r="AG368" s="231" t="s">
        <v>2617</v>
      </c>
      <c r="AH368" s="231" t="s">
        <v>2617</v>
      </c>
      <c r="AI368" s="231" t="s">
        <v>2617</v>
      </c>
      <c r="AJ368" s="231" t="s">
        <v>2617</v>
      </c>
      <c r="AK368" s="231" t="s">
        <v>2617</v>
      </c>
      <c r="AL368" s="231" t="s">
        <v>2617</v>
      </c>
      <c r="AM368" s="231" t="s">
        <v>2617</v>
      </c>
      <c r="AN368" s="231" t="s">
        <v>2617</v>
      </c>
      <c r="AO368" s="231" t="s">
        <v>2617</v>
      </c>
      <c r="AP368" s="231" t="s">
        <v>2617</v>
      </c>
      <c r="AR368" s="231" t="s">
        <v>2612</v>
      </c>
    </row>
    <row r="369" spans="1:44" x14ac:dyDescent="0.3">
      <c r="A369" s="231">
        <v>209596</v>
      </c>
      <c r="B369" s="231" t="s">
        <v>61</v>
      </c>
      <c r="C369" s="231" t="s">
        <v>2617</v>
      </c>
      <c r="D369" s="231" t="s">
        <v>2617</v>
      </c>
      <c r="E369" s="231" t="s">
        <v>2617</v>
      </c>
      <c r="F369" s="231" t="s">
        <v>2617</v>
      </c>
      <c r="G369" s="231" t="s">
        <v>2617</v>
      </c>
      <c r="H369" s="231" t="s">
        <v>2617</v>
      </c>
      <c r="I369" s="231" t="s">
        <v>2617</v>
      </c>
      <c r="J369" s="231" t="s">
        <v>2617</v>
      </c>
      <c r="K369" s="231" t="s">
        <v>2617</v>
      </c>
      <c r="L369" s="231" t="s">
        <v>2617</v>
      </c>
      <c r="M369" s="231" t="s">
        <v>2617</v>
      </c>
      <c r="N369" s="231" t="s">
        <v>2617</v>
      </c>
      <c r="O369" s="231" t="s">
        <v>2617</v>
      </c>
      <c r="P369" s="231" t="s">
        <v>2617</v>
      </c>
      <c r="Q369" s="231" t="s">
        <v>2617</v>
      </c>
      <c r="R369" s="231" t="s">
        <v>2617</v>
      </c>
      <c r="S369" s="231" t="s">
        <v>2617</v>
      </c>
      <c r="T369" s="231" t="s">
        <v>2617</v>
      </c>
      <c r="U369" s="231" t="s">
        <v>2617</v>
      </c>
      <c r="V369" s="231" t="s">
        <v>2617</v>
      </c>
      <c r="W369" s="231" t="s">
        <v>2617</v>
      </c>
      <c r="X369" s="231" t="s">
        <v>2617</v>
      </c>
      <c r="Y369" s="231" t="s">
        <v>2617</v>
      </c>
      <c r="Z369" s="231" t="s">
        <v>2617</v>
      </c>
      <c r="AA369" s="231" t="s">
        <v>2617</v>
      </c>
      <c r="AB369" s="231" t="s">
        <v>2617</v>
      </c>
      <c r="AC369" s="231" t="s">
        <v>2617</v>
      </c>
      <c r="AD369" s="231" t="s">
        <v>2617</v>
      </c>
      <c r="AE369" s="231" t="s">
        <v>2617</v>
      </c>
      <c r="AF369" s="231" t="s">
        <v>2617</v>
      </c>
      <c r="AG369" s="231" t="s">
        <v>2617</v>
      </c>
      <c r="AH369" s="231" t="s">
        <v>2617</v>
      </c>
      <c r="AI369" s="231" t="s">
        <v>2617</v>
      </c>
      <c r="AJ369" s="231" t="s">
        <v>2617</v>
      </c>
      <c r="AK369" s="231" t="s">
        <v>2617</v>
      </c>
      <c r="AL369" s="231" t="s">
        <v>2617</v>
      </c>
      <c r="AM369" s="231" t="s">
        <v>2617</v>
      </c>
      <c r="AN369" s="231" t="s">
        <v>2617</v>
      </c>
      <c r="AO369" s="231" t="s">
        <v>2617</v>
      </c>
      <c r="AP369" s="231" t="s">
        <v>2617</v>
      </c>
      <c r="AR369" s="231" t="s">
        <v>2612</v>
      </c>
    </row>
    <row r="370" spans="1:44" x14ac:dyDescent="0.3">
      <c r="A370" s="231">
        <v>209638</v>
      </c>
      <c r="B370" s="231" t="s">
        <v>61</v>
      </c>
      <c r="C370" s="231" t="s">
        <v>2617</v>
      </c>
      <c r="D370" s="231" t="s">
        <v>2617</v>
      </c>
      <c r="E370" s="231" t="s">
        <v>2617</v>
      </c>
      <c r="F370" s="231" t="s">
        <v>2617</v>
      </c>
      <c r="G370" s="231" t="s">
        <v>2617</v>
      </c>
      <c r="H370" s="231" t="s">
        <v>2617</v>
      </c>
      <c r="I370" s="231" t="s">
        <v>2617</v>
      </c>
      <c r="J370" s="231" t="s">
        <v>2617</v>
      </c>
      <c r="K370" s="231" t="s">
        <v>2617</v>
      </c>
      <c r="L370" s="231" t="s">
        <v>2617</v>
      </c>
      <c r="M370" s="231" t="s">
        <v>2617</v>
      </c>
      <c r="N370" s="231" t="s">
        <v>2617</v>
      </c>
      <c r="O370" s="231" t="s">
        <v>2617</v>
      </c>
      <c r="P370" s="231" t="s">
        <v>2617</v>
      </c>
      <c r="Q370" s="231" t="s">
        <v>2617</v>
      </c>
      <c r="R370" s="231" t="s">
        <v>2617</v>
      </c>
      <c r="S370" s="231" t="s">
        <v>2617</v>
      </c>
      <c r="T370" s="231" t="s">
        <v>2617</v>
      </c>
      <c r="U370" s="231" t="s">
        <v>2617</v>
      </c>
      <c r="V370" s="231" t="s">
        <v>2617</v>
      </c>
      <c r="W370" s="231" t="s">
        <v>2617</v>
      </c>
      <c r="X370" s="231" t="s">
        <v>2617</v>
      </c>
      <c r="Y370" s="231" t="s">
        <v>2617</v>
      </c>
      <c r="Z370" s="231" t="s">
        <v>2617</v>
      </c>
      <c r="AA370" s="231" t="s">
        <v>2617</v>
      </c>
      <c r="AB370" s="231" t="s">
        <v>2617</v>
      </c>
      <c r="AC370" s="231" t="s">
        <v>2617</v>
      </c>
      <c r="AD370" s="231" t="s">
        <v>2617</v>
      </c>
      <c r="AE370" s="231" t="s">
        <v>2617</v>
      </c>
      <c r="AF370" s="231" t="s">
        <v>2617</v>
      </c>
      <c r="AG370" s="231" t="s">
        <v>2617</v>
      </c>
      <c r="AH370" s="231" t="s">
        <v>2617</v>
      </c>
      <c r="AI370" s="231" t="s">
        <v>2617</v>
      </c>
      <c r="AJ370" s="231" t="s">
        <v>2617</v>
      </c>
      <c r="AK370" s="231" t="s">
        <v>2617</v>
      </c>
      <c r="AL370" s="231" t="s">
        <v>2617</v>
      </c>
      <c r="AM370" s="231" t="s">
        <v>2617</v>
      </c>
      <c r="AN370" s="231" t="s">
        <v>2617</v>
      </c>
      <c r="AO370" s="231" t="s">
        <v>2617</v>
      </c>
      <c r="AP370" s="231" t="s">
        <v>2617</v>
      </c>
      <c r="AR370" s="231" t="s">
        <v>2612</v>
      </c>
    </row>
    <row r="371" spans="1:44" x14ac:dyDescent="0.3">
      <c r="A371" s="231">
        <v>209700</v>
      </c>
      <c r="B371" s="231" t="s">
        <v>61</v>
      </c>
      <c r="C371" s="231" t="s">
        <v>2617</v>
      </c>
      <c r="D371" s="231" t="s">
        <v>2617</v>
      </c>
      <c r="E371" s="231" t="s">
        <v>2617</v>
      </c>
      <c r="F371" s="231" t="s">
        <v>2617</v>
      </c>
      <c r="G371" s="231" t="s">
        <v>2617</v>
      </c>
      <c r="H371" s="231" t="s">
        <v>2617</v>
      </c>
      <c r="I371" s="231" t="s">
        <v>2617</v>
      </c>
      <c r="J371" s="231" t="s">
        <v>2617</v>
      </c>
      <c r="K371" s="231" t="s">
        <v>2617</v>
      </c>
      <c r="L371" s="231" t="s">
        <v>2617</v>
      </c>
      <c r="M371" s="231" t="s">
        <v>2617</v>
      </c>
      <c r="N371" s="231" t="s">
        <v>2617</v>
      </c>
      <c r="O371" s="231" t="s">
        <v>2617</v>
      </c>
      <c r="P371" s="231" t="s">
        <v>2617</v>
      </c>
      <c r="Q371" s="231" t="s">
        <v>2617</v>
      </c>
      <c r="R371" s="231" t="s">
        <v>2617</v>
      </c>
      <c r="S371" s="231" t="s">
        <v>2617</v>
      </c>
      <c r="T371" s="231" t="s">
        <v>2617</v>
      </c>
      <c r="U371" s="231" t="s">
        <v>2617</v>
      </c>
      <c r="V371" s="231" t="s">
        <v>2617</v>
      </c>
      <c r="W371" s="231" t="s">
        <v>2617</v>
      </c>
      <c r="X371" s="231" t="s">
        <v>2617</v>
      </c>
      <c r="Y371" s="231" t="s">
        <v>2617</v>
      </c>
      <c r="Z371" s="231" t="s">
        <v>2617</v>
      </c>
      <c r="AA371" s="231" t="s">
        <v>2617</v>
      </c>
      <c r="AB371" s="231" t="s">
        <v>2617</v>
      </c>
      <c r="AC371" s="231" t="s">
        <v>2617</v>
      </c>
      <c r="AD371" s="231" t="s">
        <v>2617</v>
      </c>
      <c r="AE371" s="231" t="s">
        <v>2617</v>
      </c>
      <c r="AF371" s="231" t="s">
        <v>2617</v>
      </c>
      <c r="AG371" s="231" t="s">
        <v>2617</v>
      </c>
      <c r="AH371" s="231" t="s">
        <v>2617</v>
      </c>
      <c r="AI371" s="231" t="s">
        <v>2617</v>
      </c>
      <c r="AJ371" s="231" t="s">
        <v>2617</v>
      </c>
      <c r="AK371" s="231" t="s">
        <v>2617</v>
      </c>
      <c r="AL371" s="231" t="s">
        <v>2617</v>
      </c>
      <c r="AM371" s="231" t="s">
        <v>2617</v>
      </c>
      <c r="AN371" s="231" t="s">
        <v>2617</v>
      </c>
      <c r="AO371" s="231" t="s">
        <v>2617</v>
      </c>
      <c r="AP371" s="231" t="s">
        <v>2617</v>
      </c>
      <c r="AR371" s="231" t="s">
        <v>2612</v>
      </c>
    </row>
    <row r="372" spans="1:44" x14ac:dyDescent="0.3">
      <c r="A372" s="231">
        <v>209770</v>
      </c>
      <c r="B372" s="231" t="s">
        <v>61</v>
      </c>
      <c r="C372" s="231" t="s">
        <v>2617</v>
      </c>
      <c r="D372" s="231" t="s">
        <v>2617</v>
      </c>
      <c r="E372" s="231" t="s">
        <v>2617</v>
      </c>
      <c r="F372" s="231" t="s">
        <v>2617</v>
      </c>
      <c r="G372" s="231" t="s">
        <v>2617</v>
      </c>
      <c r="H372" s="231" t="s">
        <v>2617</v>
      </c>
      <c r="I372" s="231" t="s">
        <v>2617</v>
      </c>
      <c r="J372" s="231" t="s">
        <v>2617</v>
      </c>
      <c r="K372" s="231" t="s">
        <v>2617</v>
      </c>
      <c r="L372" s="231" t="s">
        <v>2617</v>
      </c>
      <c r="M372" s="231" t="s">
        <v>2617</v>
      </c>
      <c r="N372" s="231" t="s">
        <v>2617</v>
      </c>
      <c r="O372" s="231" t="s">
        <v>2617</v>
      </c>
      <c r="P372" s="231" t="s">
        <v>2617</v>
      </c>
      <c r="Q372" s="231" t="s">
        <v>2617</v>
      </c>
      <c r="R372" s="231" t="s">
        <v>2617</v>
      </c>
      <c r="S372" s="231" t="s">
        <v>2617</v>
      </c>
      <c r="T372" s="231" t="s">
        <v>2617</v>
      </c>
      <c r="U372" s="231" t="s">
        <v>2617</v>
      </c>
      <c r="V372" s="231" t="s">
        <v>2617</v>
      </c>
      <c r="W372" s="231" t="s">
        <v>2617</v>
      </c>
      <c r="X372" s="231" t="s">
        <v>2617</v>
      </c>
      <c r="Y372" s="231" t="s">
        <v>2617</v>
      </c>
      <c r="Z372" s="231" t="s">
        <v>2617</v>
      </c>
      <c r="AA372" s="231" t="s">
        <v>2617</v>
      </c>
      <c r="AB372" s="231" t="s">
        <v>2617</v>
      </c>
      <c r="AC372" s="231" t="s">
        <v>2617</v>
      </c>
      <c r="AD372" s="231" t="s">
        <v>2617</v>
      </c>
      <c r="AE372" s="231" t="s">
        <v>2617</v>
      </c>
      <c r="AF372" s="231" t="s">
        <v>2617</v>
      </c>
      <c r="AG372" s="231" t="s">
        <v>2617</v>
      </c>
      <c r="AH372" s="231" t="s">
        <v>2617</v>
      </c>
      <c r="AI372" s="231" t="s">
        <v>2617</v>
      </c>
      <c r="AJ372" s="231" t="s">
        <v>2617</v>
      </c>
      <c r="AK372" s="231" t="s">
        <v>2617</v>
      </c>
      <c r="AL372" s="231" t="s">
        <v>2617</v>
      </c>
      <c r="AM372" s="231" t="s">
        <v>2617</v>
      </c>
      <c r="AN372" s="231" t="s">
        <v>2617</v>
      </c>
      <c r="AO372" s="231" t="s">
        <v>2617</v>
      </c>
      <c r="AP372" s="231" t="s">
        <v>2617</v>
      </c>
      <c r="AR372" s="231" t="s">
        <v>2612</v>
      </c>
    </row>
    <row r="373" spans="1:44" x14ac:dyDescent="0.3">
      <c r="A373" s="231">
        <v>210270</v>
      </c>
      <c r="B373" s="231" t="s">
        <v>61</v>
      </c>
      <c r="C373" s="231" t="s">
        <v>2617</v>
      </c>
      <c r="D373" s="231" t="s">
        <v>2617</v>
      </c>
      <c r="E373" s="231" t="s">
        <v>2617</v>
      </c>
      <c r="F373" s="231" t="s">
        <v>2617</v>
      </c>
      <c r="G373" s="231" t="s">
        <v>2617</v>
      </c>
      <c r="H373" s="231" t="s">
        <v>2617</v>
      </c>
      <c r="I373" s="231" t="s">
        <v>2617</v>
      </c>
      <c r="J373" s="231" t="s">
        <v>2617</v>
      </c>
      <c r="K373" s="231" t="s">
        <v>2617</v>
      </c>
      <c r="L373" s="231" t="s">
        <v>2617</v>
      </c>
      <c r="M373" s="231" t="s">
        <v>2617</v>
      </c>
      <c r="N373" s="231" t="s">
        <v>2617</v>
      </c>
      <c r="O373" s="231" t="s">
        <v>2617</v>
      </c>
      <c r="P373" s="231" t="s">
        <v>2617</v>
      </c>
      <c r="Q373" s="231" t="s">
        <v>2617</v>
      </c>
      <c r="R373" s="231" t="s">
        <v>2617</v>
      </c>
      <c r="S373" s="231" t="s">
        <v>2617</v>
      </c>
      <c r="T373" s="231" t="s">
        <v>2617</v>
      </c>
      <c r="U373" s="231" t="s">
        <v>2617</v>
      </c>
      <c r="V373" s="231" t="s">
        <v>2617</v>
      </c>
      <c r="W373" s="231" t="s">
        <v>2617</v>
      </c>
      <c r="X373" s="231" t="s">
        <v>2617</v>
      </c>
      <c r="Y373" s="231" t="s">
        <v>2617</v>
      </c>
      <c r="Z373" s="231" t="s">
        <v>2617</v>
      </c>
      <c r="AA373" s="231" t="s">
        <v>2617</v>
      </c>
      <c r="AB373" s="231" t="s">
        <v>2617</v>
      </c>
      <c r="AC373" s="231" t="s">
        <v>2617</v>
      </c>
      <c r="AD373" s="231" t="s">
        <v>2617</v>
      </c>
      <c r="AE373" s="231" t="s">
        <v>2617</v>
      </c>
      <c r="AF373" s="231" t="s">
        <v>2617</v>
      </c>
      <c r="AG373" s="231" t="s">
        <v>2617</v>
      </c>
      <c r="AH373" s="231" t="s">
        <v>2617</v>
      </c>
      <c r="AI373" s="231" t="s">
        <v>2617</v>
      </c>
      <c r="AJ373" s="231" t="s">
        <v>2617</v>
      </c>
      <c r="AK373" s="231" t="s">
        <v>2617</v>
      </c>
      <c r="AL373" s="231" t="s">
        <v>2617</v>
      </c>
      <c r="AM373" s="231" t="s">
        <v>2617</v>
      </c>
      <c r="AN373" s="231" t="s">
        <v>2617</v>
      </c>
      <c r="AO373" s="231" t="s">
        <v>2617</v>
      </c>
      <c r="AP373" s="231" t="s">
        <v>2617</v>
      </c>
      <c r="AR373" s="231" t="s">
        <v>2612</v>
      </c>
    </row>
    <row r="374" spans="1:44" x14ac:dyDescent="0.3">
      <c r="A374" s="231">
        <v>210273</v>
      </c>
      <c r="B374" s="231" t="s">
        <v>61</v>
      </c>
      <c r="C374" s="231" t="s">
        <v>2617</v>
      </c>
      <c r="D374" s="231" t="s">
        <v>2617</v>
      </c>
      <c r="E374" s="231" t="s">
        <v>2617</v>
      </c>
      <c r="F374" s="231" t="s">
        <v>2617</v>
      </c>
      <c r="G374" s="231" t="s">
        <v>2617</v>
      </c>
      <c r="H374" s="231" t="s">
        <v>2617</v>
      </c>
      <c r="I374" s="231" t="s">
        <v>2617</v>
      </c>
      <c r="J374" s="231" t="s">
        <v>2617</v>
      </c>
      <c r="K374" s="231" t="s">
        <v>2617</v>
      </c>
      <c r="L374" s="231" t="s">
        <v>2617</v>
      </c>
      <c r="M374" s="231" t="s">
        <v>2617</v>
      </c>
      <c r="N374" s="231" t="s">
        <v>2617</v>
      </c>
      <c r="O374" s="231" t="s">
        <v>2617</v>
      </c>
      <c r="P374" s="231" t="s">
        <v>2617</v>
      </c>
      <c r="Q374" s="231" t="s">
        <v>2617</v>
      </c>
      <c r="R374" s="231" t="s">
        <v>2617</v>
      </c>
      <c r="S374" s="231" t="s">
        <v>2617</v>
      </c>
      <c r="T374" s="231" t="s">
        <v>2617</v>
      </c>
      <c r="U374" s="231" t="s">
        <v>2617</v>
      </c>
      <c r="V374" s="231" t="s">
        <v>2617</v>
      </c>
      <c r="W374" s="231" t="s">
        <v>2617</v>
      </c>
      <c r="X374" s="231" t="s">
        <v>2617</v>
      </c>
      <c r="Y374" s="231" t="s">
        <v>2617</v>
      </c>
      <c r="Z374" s="231" t="s">
        <v>2617</v>
      </c>
      <c r="AA374" s="231" t="s">
        <v>2617</v>
      </c>
      <c r="AB374" s="231" t="s">
        <v>2617</v>
      </c>
      <c r="AC374" s="231" t="s">
        <v>2617</v>
      </c>
      <c r="AD374" s="231" t="s">
        <v>2617</v>
      </c>
      <c r="AE374" s="231" t="s">
        <v>2617</v>
      </c>
      <c r="AF374" s="231" t="s">
        <v>2617</v>
      </c>
      <c r="AG374" s="231" t="s">
        <v>2617</v>
      </c>
      <c r="AH374" s="231" t="s">
        <v>2617</v>
      </c>
      <c r="AI374" s="231" t="s">
        <v>2617</v>
      </c>
      <c r="AJ374" s="231" t="s">
        <v>2617</v>
      </c>
      <c r="AK374" s="231" t="s">
        <v>2617</v>
      </c>
      <c r="AL374" s="231" t="s">
        <v>2617</v>
      </c>
      <c r="AM374" s="231" t="s">
        <v>2617</v>
      </c>
      <c r="AN374" s="231" t="s">
        <v>2617</v>
      </c>
      <c r="AO374" s="231" t="s">
        <v>2617</v>
      </c>
      <c r="AP374" s="231" t="s">
        <v>2617</v>
      </c>
      <c r="AR374" s="231" t="s">
        <v>2612</v>
      </c>
    </row>
    <row r="375" spans="1:44" x14ac:dyDescent="0.3">
      <c r="A375" s="231">
        <v>210334</v>
      </c>
      <c r="B375" s="231" t="s">
        <v>61</v>
      </c>
      <c r="C375" s="231" t="s">
        <v>2617</v>
      </c>
      <c r="D375" s="231" t="s">
        <v>2617</v>
      </c>
      <c r="E375" s="231" t="s">
        <v>2617</v>
      </c>
      <c r="F375" s="231" t="s">
        <v>2617</v>
      </c>
      <c r="G375" s="231" t="s">
        <v>2617</v>
      </c>
      <c r="H375" s="231" t="s">
        <v>2617</v>
      </c>
      <c r="I375" s="231" t="s">
        <v>2617</v>
      </c>
      <c r="J375" s="231" t="s">
        <v>2617</v>
      </c>
      <c r="K375" s="231" t="s">
        <v>2617</v>
      </c>
      <c r="L375" s="231" t="s">
        <v>2617</v>
      </c>
      <c r="M375" s="231" t="s">
        <v>2617</v>
      </c>
      <c r="N375" s="231" t="s">
        <v>2617</v>
      </c>
      <c r="O375" s="231" t="s">
        <v>2617</v>
      </c>
      <c r="P375" s="231" t="s">
        <v>2617</v>
      </c>
      <c r="Q375" s="231" t="s">
        <v>2617</v>
      </c>
      <c r="R375" s="231" t="s">
        <v>2617</v>
      </c>
      <c r="S375" s="231" t="s">
        <v>2617</v>
      </c>
      <c r="T375" s="231" t="s">
        <v>2617</v>
      </c>
      <c r="U375" s="231" t="s">
        <v>2617</v>
      </c>
      <c r="V375" s="231" t="s">
        <v>2617</v>
      </c>
      <c r="W375" s="231" t="s">
        <v>2617</v>
      </c>
      <c r="X375" s="231" t="s">
        <v>2617</v>
      </c>
      <c r="Y375" s="231" t="s">
        <v>2617</v>
      </c>
      <c r="Z375" s="231" t="s">
        <v>2617</v>
      </c>
      <c r="AA375" s="231" t="s">
        <v>2617</v>
      </c>
      <c r="AB375" s="231" t="s">
        <v>2617</v>
      </c>
      <c r="AC375" s="231" t="s">
        <v>2617</v>
      </c>
      <c r="AD375" s="231" t="s">
        <v>2617</v>
      </c>
      <c r="AE375" s="231" t="s">
        <v>2617</v>
      </c>
      <c r="AF375" s="231" t="s">
        <v>2617</v>
      </c>
      <c r="AG375" s="231" t="s">
        <v>2617</v>
      </c>
      <c r="AH375" s="231" t="s">
        <v>2617</v>
      </c>
      <c r="AI375" s="231" t="s">
        <v>2617</v>
      </c>
      <c r="AJ375" s="231" t="s">
        <v>2617</v>
      </c>
      <c r="AK375" s="231" t="s">
        <v>2617</v>
      </c>
      <c r="AL375" s="231" t="s">
        <v>2617</v>
      </c>
      <c r="AM375" s="231" t="s">
        <v>2617</v>
      </c>
      <c r="AN375" s="231" t="s">
        <v>2617</v>
      </c>
      <c r="AO375" s="231" t="s">
        <v>2617</v>
      </c>
      <c r="AP375" s="231" t="s">
        <v>2617</v>
      </c>
      <c r="AR375" s="231" t="s">
        <v>2612</v>
      </c>
    </row>
    <row r="376" spans="1:44" x14ac:dyDescent="0.3">
      <c r="A376" s="231">
        <v>210390</v>
      </c>
      <c r="B376" s="231" t="s">
        <v>61</v>
      </c>
      <c r="C376" s="231" t="s">
        <v>2617</v>
      </c>
      <c r="D376" s="231" t="s">
        <v>2617</v>
      </c>
      <c r="E376" s="231" t="s">
        <v>2617</v>
      </c>
      <c r="F376" s="231" t="s">
        <v>2617</v>
      </c>
      <c r="G376" s="231" t="s">
        <v>2617</v>
      </c>
      <c r="H376" s="231" t="s">
        <v>2617</v>
      </c>
      <c r="I376" s="231" t="s">
        <v>2617</v>
      </c>
      <c r="J376" s="231" t="s">
        <v>2617</v>
      </c>
      <c r="K376" s="231" t="s">
        <v>2617</v>
      </c>
      <c r="L376" s="231" t="s">
        <v>2617</v>
      </c>
      <c r="M376" s="231" t="s">
        <v>2617</v>
      </c>
      <c r="N376" s="231" t="s">
        <v>2617</v>
      </c>
      <c r="O376" s="231" t="s">
        <v>2617</v>
      </c>
      <c r="P376" s="231" t="s">
        <v>2617</v>
      </c>
      <c r="Q376" s="231" t="s">
        <v>2617</v>
      </c>
      <c r="R376" s="231" t="s">
        <v>2617</v>
      </c>
      <c r="S376" s="231" t="s">
        <v>2617</v>
      </c>
      <c r="T376" s="231" t="s">
        <v>2617</v>
      </c>
      <c r="U376" s="231" t="s">
        <v>2617</v>
      </c>
      <c r="V376" s="231" t="s">
        <v>2617</v>
      </c>
      <c r="W376" s="231" t="s">
        <v>2617</v>
      </c>
      <c r="X376" s="231" t="s">
        <v>2617</v>
      </c>
      <c r="Y376" s="231" t="s">
        <v>2617</v>
      </c>
      <c r="Z376" s="231" t="s">
        <v>2617</v>
      </c>
      <c r="AA376" s="231" t="s">
        <v>2617</v>
      </c>
      <c r="AB376" s="231" t="s">
        <v>2617</v>
      </c>
      <c r="AC376" s="231" t="s">
        <v>2617</v>
      </c>
      <c r="AD376" s="231" t="s">
        <v>2617</v>
      </c>
      <c r="AE376" s="231" t="s">
        <v>2617</v>
      </c>
      <c r="AF376" s="231" t="s">
        <v>2617</v>
      </c>
      <c r="AG376" s="231" t="s">
        <v>2617</v>
      </c>
      <c r="AH376" s="231" t="s">
        <v>2617</v>
      </c>
      <c r="AI376" s="231" t="s">
        <v>2617</v>
      </c>
      <c r="AJ376" s="231" t="s">
        <v>2617</v>
      </c>
      <c r="AK376" s="231" t="s">
        <v>2617</v>
      </c>
      <c r="AL376" s="231" t="s">
        <v>2617</v>
      </c>
      <c r="AM376" s="231" t="s">
        <v>2617</v>
      </c>
      <c r="AN376" s="231" t="s">
        <v>2617</v>
      </c>
      <c r="AO376" s="231" t="s">
        <v>2617</v>
      </c>
      <c r="AP376" s="231" t="s">
        <v>2617</v>
      </c>
      <c r="AR376" s="231" t="s">
        <v>2612</v>
      </c>
    </row>
    <row r="377" spans="1:44" x14ac:dyDescent="0.3">
      <c r="A377" s="231">
        <v>210599</v>
      </c>
      <c r="B377" s="231" t="s">
        <v>61</v>
      </c>
      <c r="C377" s="231" t="s">
        <v>2617</v>
      </c>
      <c r="D377" s="231" t="s">
        <v>2617</v>
      </c>
      <c r="E377" s="231" t="s">
        <v>2617</v>
      </c>
      <c r="F377" s="231" t="s">
        <v>2617</v>
      </c>
      <c r="G377" s="231" t="s">
        <v>2617</v>
      </c>
      <c r="H377" s="231" t="s">
        <v>2617</v>
      </c>
      <c r="I377" s="231" t="s">
        <v>2617</v>
      </c>
      <c r="J377" s="231" t="s">
        <v>2617</v>
      </c>
      <c r="K377" s="231" t="s">
        <v>2617</v>
      </c>
      <c r="L377" s="231" t="s">
        <v>2617</v>
      </c>
      <c r="M377" s="231" t="s">
        <v>2617</v>
      </c>
      <c r="N377" s="231" t="s">
        <v>2617</v>
      </c>
      <c r="O377" s="231" t="s">
        <v>2617</v>
      </c>
      <c r="P377" s="231" t="s">
        <v>2617</v>
      </c>
      <c r="Q377" s="231" t="s">
        <v>2617</v>
      </c>
      <c r="R377" s="231" t="s">
        <v>2617</v>
      </c>
      <c r="S377" s="231" t="s">
        <v>2617</v>
      </c>
      <c r="T377" s="231" t="s">
        <v>2617</v>
      </c>
      <c r="U377" s="231" t="s">
        <v>2617</v>
      </c>
      <c r="V377" s="231" t="s">
        <v>2617</v>
      </c>
      <c r="W377" s="231" t="s">
        <v>2617</v>
      </c>
      <c r="X377" s="231" t="s">
        <v>2617</v>
      </c>
      <c r="Y377" s="231" t="s">
        <v>2617</v>
      </c>
      <c r="Z377" s="231" t="s">
        <v>2617</v>
      </c>
      <c r="AA377" s="231" t="s">
        <v>2617</v>
      </c>
      <c r="AB377" s="231" t="s">
        <v>2617</v>
      </c>
      <c r="AC377" s="231" t="s">
        <v>2617</v>
      </c>
      <c r="AD377" s="231" t="s">
        <v>2617</v>
      </c>
      <c r="AE377" s="231" t="s">
        <v>2617</v>
      </c>
      <c r="AF377" s="231" t="s">
        <v>2617</v>
      </c>
      <c r="AG377" s="231" t="s">
        <v>2617</v>
      </c>
      <c r="AH377" s="231" t="s">
        <v>2617</v>
      </c>
      <c r="AI377" s="231" t="s">
        <v>2617</v>
      </c>
      <c r="AJ377" s="231" t="s">
        <v>2617</v>
      </c>
      <c r="AK377" s="231" t="s">
        <v>2617</v>
      </c>
      <c r="AL377" s="231" t="s">
        <v>2617</v>
      </c>
      <c r="AM377" s="231" t="s">
        <v>2617</v>
      </c>
      <c r="AN377" s="231" t="s">
        <v>2617</v>
      </c>
      <c r="AO377" s="231" t="s">
        <v>2617</v>
      </c>
      <c r="AP377" s="231" t="s">
        <v>2617</v>
      </c>
      <c r="AR377" s="231" t="s">
        <v>2612</v>
      </c>
    </row>
    <row r="378" spans="1:44" x14ac:dyDescent="0.3">
      <c r="A378" s="231">
        <v>210837</v>
      </c>
      <c r="B378" s="231" t="s">
        <v>61</v>
      </c>
      <c r="C378" s="231" t="s">
        <v>2617</v>
      </c>
      <c r="D378" s="231" t="s">
        <v>2617</v>
      </c>
      <c r="E378" s="231" t="s">
        <v>2617</v>
      </c>
      <c r="F378" s="231" t="s">
        <v>2617</v>
      </c>
      <c r="G378" s="231" t="s">
        <v>2617</v>
      </c>
      <c r="H378" s="231" t="s">
        <v>2617</v>
      </c>
      <c r="I378" s="231" t="s">
        <v>2617</v>
      </c>
      <c r="J378" s="231" t="s">
        <v>2617</v>
      </c>
      <c r="K378" s="231" t="s">
        <v>2617</v>
      </c>
      <c r="L378" s="231" t="s">
        <v>2617</v>
      </c>
      <c r="M378" s="231" t="s">
        <v>2617</v>
      </c>
      <c r="N378" s="231" t="s">
        <v>2617</v>
      </c>
      <c r="O378" s="231" t="s">
        <v>2617</v>
      </c>
      <c r="P378" s="231" t="s">
        <v>2617</v>
      </c>
      <c r="Q378" s="231" t="s">
        <v>2617</v>
      </c>
      <c r="R378" s="231" t="s">
        <v>2617</v>
      </c>
      <c r="S378" s="231" t="s">
        <v>2617</v>
      </c>
      <c r="T378" s="231" t="s">
        <v>2617</v>
      </c>
      <c r="U378" s="231" t="s">
        <v>2617</v>
      </c>
      <c r="V378" s="231" t="s">
        <v>2617</v>
      </c>
      <c r="W378" s="231" t="s">
        <v>2617</v>
      </c>
      <c r="X378" s="231" t="s">
        <v>2617</v>
      </c>
      <c r="Y378" s="231" t="s">
        <v>2617</v>
      </c>
      <c r="Z378" s="231" t="s">
        <v>2617</v>
      </c>
      <c r="AA378" s="231" t="s">
        <v>2617</v>
      </c>
      <c r="AB378" s="231" t="s">
        <v>2617</v>
      </c>
      <c r="AC378" s="231" t="s">
        <v>2617</v>
      </c>
      <c r="AD378" s="231" t="s">
        <v>2617</v>
      </c>
      <c r="AE378" s="231" t="s">
        <v>2617</v>
      </c>
      <c r="AF378" s="231" t="s">
        <v>2617</v>
      </c>
      <c r="AG378" s="231" t="s">
        <v>2617</v>
      </c>
      <c r="AH378" s="231" t="s">
        <v>2617</v>
      </c>
      <c r="AI378" s="231" t="s">
        <v>2617</v>
      </c>
      <c r="AJ378" s="231" t="s">
        <v>2617</v>
      </c>
      <c r="AK378" s="231" t="s">
        <v>2617</v>
      </c>
      <c r="AL378" s="231" t="s">
        <v>2617</v>
      </c>
      <c r="AM378" s="231" t="s">
        <v>2617</v>
      </c>
      <c r="AN378" s="231" t="s">
        <v>2617</v>
      </c>
      <c r="AO378" s="231" t="s">
        <v>2617</v>
      </c>
      <c r="AP378" s="231" t="s">
        <v>2617</v>
      </c>
      <c r="AR378" s="231" t="s">
        <v>2612</v>
      </c>
    </row>
    <row r="379" spans="1:44" x14ac:dyDescent="0.3">
      <c r="A379" s="231">
        <v>211419</v>
      </c>
      <c r="B379" s="231" t="s">
        <v>61</v>
      </c>
      <c r="C379" s="231" t="s">
        <v>2617</v>
      </c>
      <c r="D379" s="231" t="s">
        <v>2617</v>
      </c>
      <c r="E379" s="231" t="s">
        <v>2617</v>
      </c>
      <c r="F379" s="231" t="s">
        <v>2617</v>
      </c>
      <c r="G379" s="231" t="s">
        <v>2617</v>
      </c>
      <c r="H379" s="231" t="s">
        <v>2617</v>
      </c>
      <c r="I379" s="231" t="s">
        <v>2617</v>
      </c>
      <c r="J379" s="231" t="s">
        <v>2617</v>
      </c>
      <c r="K379" s="231" t="s">
        <v>2617</v>
      </c>
      <c r="L379" s="231" t="s">
        <v>2617</v>
      </c>
      <c r="M379" s="231" t="s">
        <v>2617</v>
      </c>
      <c r="N379" s="231" t="s">
        <v>2617</v>
      </c>
      <c r="O379" s="231" t="s">
        <v>2617</v>
      </c>
      <c r="P379" s="231" t="s">
        <v>2617</v>
      </c>
      <c r="Q379" s="231" t="s">
        <v>2617</v>
      </c>
      <c r="R379" s="231" t="s">
        <v>2617</v>
      </c>
      <c r="S379" s="231" t="s">
        <v>2617</v>
      </c>
      <c r="T379" s="231" t="s">
        <v>2617</v>
      </c>
      <c r="U379" s="231" t="s">
        <v>2617</v>
      </c>
      <c r="V379" s="231" t="s">
        <v>2617</v>
      </c>
      <c r="W379" s="231" t="s">
        <v>2617</v>
      </c>
      <c r="X379" s="231" t="s">
        <v>2617</v>
      </c>
      <c r="Y379" s="231" t="s">
        <v>2617</v>
      </c>
      <c r="Z379" s="231" t="s">
        <v>2617</v>
      </c>
      <c r="AA379" s="231" t="s">
        <v>2617</v>
      </c>
      <c r="AB379" s="231" t="s">
        <v>2617</v>
      </c>
      <c r="AC379" s="231" t="s">
        <v>2617</v>
      </c>
      <c r="AD379" s="231" t="s">
        <v>2617</v>
      </c>
      <c r="AE379" s="231" t="s">
        <v>2617</v>
      </c>
      <c r="AF379" s="231" t="s">
        <v>2617</v>
      </c>
      <c r="AG379" s="231" t="s">
        <v>2617</v>
      </c>
      <c r="AH379" s="231" t="s">
        <v>2617</v>
      </c>
      <c r="AI379" s="231" t="s">
        <v>2617</v>
      </c>
      <c r="AJ379" s="231" t="s">
        <v>2617</v>
      </c>
      <c r="AK379" s="231" t="s">
        <v>2617</v>
      </c>
      <c r="AL379" s="231" t="s">
        <v>2617</v>
      </c>
      <c r="AM379" s="231" t="s">
        <v>2617</v>
      </c>
      <c r="AN379" s="231" t="s">
        <v>2617</v>
      </c>
      <c r="AO379" s="231" t="s">
        <v>2617</v>
      </c>
      <c r="AP379" s="231" t="s">
        <v>2617</v>
      </c>
      <c r="AR379" s="231" t="s">
        <v>2612</v>
      </c>
    </row>
    <row r="380" spans="1:44" x14ac:dyDescent="0.3">
      <c r="A380" s="231">
        <v>211568</v>
      </c>
      <c r="B380" s="231" t="s">
        <v>61</v>
      </c>
      <c r="C380" s="231" t="s">
        <v>2617</v>
      </c>
      <c r="D380" s="231" t="s">
        <v>2617</v>
      </c>
      <c r="E380" s="231" t="s">
        <v>2617</v>
      </c>
      <c r="F380" s="231" t="s">
        <v>2617</v>
      </c>
      <c r="G380" s="231" t="s">
        <v>2617</v>
      </c>
      <c r="H380" s="231" t="s">
        <v>2617</v>
      </c>
      <c r="I380" s="231" t="s">
        <v>2617</v>
      </c>
      <c r="J380" s="231" t="s">
        <v>2617</v>
      </c>
      <c r="K380" s="231" t="s">
        <v>2617</v>
      </c>
      <c r="L380" s="231" t="s">
        <v>2617</v>
      </c>
      <c r="M380" s="231" t="s">
        <v>2617</v>
      </c>
      <c r="N380" s="231" t="s">
        <v>2617</v>
      </c>
      <c r="O380" s="231" t="s">
        <v>2617</v>
      </c>
      <c r="P380" s="231" t="s">
        <v>2617</v>
      </c>
      <c r="Q380" s="231" t="s">
        <v>2617</v>
      </c>
      <c r="R380" s="231" t="s">
        <v>2617</v>
      </c>
      <c r="S380" s="231" t="s">
        <v>2617</v>
      </c>
      <c r="T380" s="231" t="s">
        <v>2617</v>
      </c>
      <c r="U380" s="231" t="s">
        <v>2617</v>
      </c>
      <c r="V380" s="231" t="s">
        <v>2617</v>
      </c>
      <c r="W380" s="231" t="s">
        <v>2617</v>
      </c>
      <c r="X380" s="231" t="s">
        <v>2617</v>
      </c>
      <c r="Y380" s="231" t="s">
        <v>2617</v>
      </c>
      <c r="Z380" s="231" t="s">
        <v>2617</v>
      </c>
      <c r="AA380" s="231" t="s">
        <v>2617</v>
      </c>
      <c r="AB380" s="231" t="s">
        <v>2617</v>
      </c>
      <c r="AC380" s="231" t="s">
        <v>2617</v>
      </c>
      <c r="AD380" s="231" t="s">
        <v>2617</v>
      </c>
      <c r="AE380" s="231" t="s">
        <v>2617</v>
      </c>
      <c r="AF380" s="231" t="s">
        <v>2617</v>
      </c>
      <c r="AG380" s="231" t="s">
        <v>2617</v>
      </c>
      <c r="AH380" s="231" t="s">
        <v>2617</v>
      </c>
      <c r="AI380" s="231" t="s">
        <v>2617</v>
      </c>
      <c r="AJ380" s="231" t="s">
        <v>2617</v>
      </c>
      <c r="AK380" s="231" t="s">
        <v>2617</v>
      </c>
      <c r="AL380" s="231" t="s">
        <v>2617</v>
      </c>
      <c r="AM380" s="231" t="s">
        <v>2617</v>
      </c>
      <c r="AN380" s="231" t="s">
        <v>2617</v>
      </c>
      <c r="AO380" s="231" t="s">
        <v>2617</v>
      </c>
      <c r="AP380" s="231" t="s">
        <v>2617</v>
      </c>
      <c r="AR380" s="231" t="s">
        <v>2612</v>
      </c>
    </row>
    <row r="381" spans="1:44" x14ac:dyDescent="0.3">
      <c r="A381" s="231">
        <v>211656</v>
      </c>
      <c r="B381" s="231" t="s">
        <v>61</v>
      </c>
      <c r="C381" s="231" t="s">
        <v>2617</v>
      </c>
      <c r="D381" s="231" t="s">
        <v>2617</v>
      </c>
      <c r="E381" s="231" t="s">
        <v>2617</v>
      </c>
      <c r="F381" s="231" t="s">
        <v>2617</v>
      </c>
      <c r="G381" s="231" t="s">
        <v>2617</v>
      </c>
      <c r="H381" s="231" t="s">
        <v>2617</v>
      </c>
      <c r="I381" s="231" t="s">
        <v>2617</v>
      </c>
      <c r="J381" s="231" t="s">
        <v>2617</v>
      </c>
      <c r="K381" s="231" t="s">
        <v>2617</v>
      </c>
      <c r="L381" s="231" t="s">
        <v>2617</v>
      </c>
      <c r="M381" s="231" t="s">
        <v>2617</v>
      </c>
      <c r="N381" s="231" t="s">
        <v>2617</v>
      </c>
      <c r="O381" s="231" t="s">
        <v>2617</v>
      </c>
      <c r="P381" s="231" t="s">
        <v>2617</v>
      </c>
      <c r="Q381" s="231" t="s">
        <v>2617</v>
      </c>
      <c r="R381" s="231" t="s">
        <v>2617</v>
      </c>
      <c r="S381" s="231" t="s">
        <v>2617</v>
      </c>
      <c r="T381" s="231" t="s">
        <v>2617</v>
      </c>
      <c r="U381" s="231" t="s">
        <v>2617</v>
      </c>
      <c r="V381" s="231" t="s">
        <v>2617</v>
      </c>
      <c r="W381" s="231" t="s">
        <v>2617</v>
      </c>
      <c r="X381" s="231" t="s">
        <v>2617</v>
      </c>
      <c r="Y381" s="231" t="s">
        <v>2617</v>
      </c>
      <c r="Z381" s="231" t="s">
        <v>2617</v>
      </c>
      <c r="AA381" s="231" t="s">
        <v>2617</v>
      </c>
      <c r="AB381" s="231" t="s">
        <v>2617</v>
      </c>
      <c r="AC381" s="231" t="s">
        <v>2617</v>
      </c>
      <c r="AD381" s="231" t="s">
        <v>2617</v>
      </c>
      <c r="AE381" s="231" t="s">
        <v>2617</v>
      </c>
      <c r="AF381" s="231" t="s">
        <v>2617</v>
      </c>
      <c r="AG381" s="231" t="s">
        <v>2617</v>
      </c>
      <c r="AH381" s="231" t="s">
        <v>2617</v>
      </c>
      <c r="AI381" s="231" t="s">
        <v>2617</v>
      </c>
      <c r="AJ381" s="231" t="s">
        <v>2617</v>
      </c>
      <c r="AK381" s="231" t="s">
        <v>2617</v>
      </c>
      <c r="AL381" s="231" t="s">
        <v>2617</v>
      </c>
      <c r="AM381" s="231" t="s">
        <v>2617</v>
      </c>
      <c r="AN381" s="231" t="s">
        <v>2617</v>
      </c>
      <c r="AO381" s="231" t="s">
        <v>2617</v>
      </c>
      <c r="AP381" s="231" t="s">
        <v>2617</v>
      </c>
      <c r="AR381" s="231" t="s">
        <v>2612</v>
      </c>
    </row>
    <row r="382" spans="1:44" x14ac:dyDescent="0.3">
      <c r="A382" s="231">
        <v>201053</v>
      </c>
      <c r="B382" s="231" t="s">
        <v>61</v>
      </c>
      <c r="C382" s="231" t="s">
        <v>2617</v>
      </c>
      <c r="D382" s="231" t="s">
        <v>2617</v>
      </c>
      <c r="E382" s="231" t="s">
        <v>2617</v>
      </c>
      <c r="F382" s="231" t="s">
        <v>2617</v>
      </c>
      <c r="G382" s="231" t="s">
        <v>2617</v>
      </c>
      <c r="H382" s="231" t="s">
        <v>2617</v>
      </c>
      <c r="I382" s="231" t="s">
        <v>2617</v>
      </c>
      <c r="J382" s="231" t="s">
        <v>2617</v>
      </c>
      <c r="K382" s="231" t="s">
        <v>2617</v>
      </c>
      <c r="L382" s="231" t="s">
        <v>2617</v>
      </c>
      <c r="M382" s="231" t="s">
        <v>2617</v>
      </c>
      <c r="N382" s="231" t="s">
        <v>2617</v>
      </c>
      <c r="O382" s="231" t="s">
        <v>2617</v>
      </c>
      <c r="P382" s="231" t="s">
        <v>2617</v>
      </c>
      <c r="Q382" s="231" t="s">
        <v>2617</v>
      </c>
      <c r="R382" s="231" t="s">
        <v>2617</v>
      </c>
      <c r="S382" s="231" t="s">
        <v>2617</v>
      </c>
      <c r="T382" s="231" t="s">
        <v>2617</v>
      </c>
      <c r="U382" s="231" t="s">
        <v>2617</v>
      </c>
      <c r="V382" s="231" t="s">
        <v>2617</v>
      </c>
      <c r="W382" s="231" t="s">
        <v>2617</v>
      </c>
      <c r="X382" s="231" t="s">
        <v>2617</v>
      </c>
      <c r="Y382" s="231" t="s">
        <v>2617</v>
      </c>
      <c r="Z382" s="231" t="s">
        <v>2617</v>
      </c>
      <c r="AA382" s="231" t="s">
        <v>2617</v>
      </c>
      <c r="AB382" s="231" t="s">
        <v>2617</v>
      </c>
      <c r="AC382" s="231" t="s">
        <v>2617</v>
      </c>
      <c r="AD382" s="231" t="s">
        <v>2617</v>
      </c>
      <c r="AE382" s="231" t="s">
        <v>2617</v>
      </c>
      <c r="AF382" s="231" t="s">
        <v>2617</v>
      </c>
      <c r="AG382" s="231" t="s">
        <v>2617</v>
      </c>
      <c r="AH382" s="231" t="s">
        <v>2617</v>
      </c>
      <c r="AI382" s="231" t="s">
        <v>2617</v>
      </c>
      <c r="AJ382" s="231" t="s">
        <v>2617</v>
      </c>
      <c r="AK382" s="231" t="s">
        <v>2617</v>
      </c>
      <c r="AL382" s="231" t="s">
        <v>2617</v>
      </c>
      <c r="AM382" s="231" t="s">
        <v>2617</v>
      </c>
      <c r="AN382" s="231" t="s">
        <v>2617</v>
      </c>
      <c r="AO382" s="231" t="s">
        <v>2617</v>
      </c>
      <c r="AP382" s="231" t="s">
        <v>2617</v>
      </c>
      <c r="AQ382" s="231">
        <v>201053</v>
      </c>
      <c r="AR382" s="231" t="s">
        <v>2612</v>
      </c>
    </row>
    <row r="383" spans="1:44" x14ac:dyDescent="0.3">
      <c r="A383" s="231">
        <v>201075</v>
      </c>
      <c r="B383" s="231" t="s">
        <v>61</v>
      </c>
      <c r="C383" s="231" t="s">
        <v>2617</v>
      </c>
      <c r="D383" s="231" t="s">
        <v>2617</v>
      </c>
      <c r="E383" s="231" t="s">
        <v>2617</v>
      </c>
      <c r="F383" s="231" t="s">
        <v>2617</v>
      </c>
      <c r="G383" s="231" t="s">
        <v>2617</v>
      </c>
      <c r="H383" s="231" t="s">
        <v>2617</v>
      </c>
      <c r="I383" s="231" t="s">
        <v>2617</v>
      </c>
      <c r="J383" s="231" t="s">
        <v>2617</v>
      </c>
      <c r="K383" s="231" t="s">
        <v>2617</v>
      </c>
      <c r="L383" s="231" t="s">
        <v>2617</v>
      </c>
      <c r="M383" s="231" t="s">
        <v>2617</v>
      </c>
      <c r="N383" s="231" t="s">
        <v>2617</v>
      </c>
      <c r="O383" s="231" t="s">
        <v>2617</v>
      </c>
      <c r="P383" s="231" t="s">
        <v>2617</v>
      </c>
      <c r="Q383" s="231" t="s">
        <v>2617</v>
      </c>
      <c r="R383" s="231" t="s">
        <v>2617</v>
      </c>
      <c r="S383" s="231" t="s">
        <v>2617</v>
      </c>
      <c r="T383" s="231" t="s">
        <v>2617</v>
      </c>
      <c r="U383" s="231" t="s">
        <v>2617</v>
      </c>
      <c r="V383" s="231" t="s">
        <v>2617</v>
      </c>
      <c r="W383" s="231" t="s">
        <v>2617</v>
      </c>
      <c r="X383" s="231" t="s">
        <v>2617</v>
      </c>
      <c r="Y383" s="231" t="s">
        <v>2617</v>
      </c>
      <c r="Z383" s="231" t="s">
        <v>2617</v>
      </c>
      <c r="AA383" s="231" t="s">
        <v>2617</v>
      </c>
      <c r="AB383" s="231" t="s">
        <v>2617</v>
      </c>
      <c r="AC383" s="231" t="s">
        <v>2617</v>
      </c>
      <c r="AD383" s="231" t="s">
        <v>2617</v>
      </c>
      <c r="AE383" s="231" t="s">
        <v>2617</v>
      </c>
      <c r="AF383" s="231" t="s">
        <v>2617</v>
      </c>
      <c r="AG383" s="231" t="s">
        <v>2617</v>
      </c>
      <c r="AH383" s="231" t="s">
        <v>2617</v>
      </c>
      <c r="AI383" s="231" t="s">
        <v>2617</v>
      </c>
      <c r="AJ383" s="231" t="s">
        <v>2617</v>
      </c>
      <c r="AK383" s="231" t="s">
        <v>2617</v>
      </c>
      <c r="AL383" s="231" t="s">
        <v>2617</v>
      </c>
      <c r="AM383" s="231" t="s">
        <v>2617</v>
      </c>
      <c r="AN383" s="231" t="s">
        <v>2617</v>
      </c>
      <c r="AO383" s="231" t="s">
        <v>2617</v>
      </c>
      <c r="AP383" s="231" t="s">
        <v>2617</v>
      </c>
      <c r="AQ383" s="231">
        <v>201075</v>
      </c>
      <c r="AR383" s="231" t="s">
        <v>2612</v>
      </c>
    </row>
    <row r="384" spans="1:44" x14ac:dyDescent="0.3">
      <c r="A384" s="231">
        <v>201093</v>
      </c>
      <c r="B384" s="231" t="s">
        <v>61</v>
      </c>
      <c r="C384" s="231" t="s">
        <v>2617</v>
      </c>
      <c r="D384" s="231" t="s">
        <v>2617</v>
      </c>
      <c r="E384" s="231" t="s">
        <v>2617</v>
      </c>
      <c r="F384" s="231" t="s">
        <v>2617</v>
      </c>
      <c r="G384" s="231" t="s">
        <v>2617</v>
      </c>
      <c r="H384" s="231" t="s">
        <v>2617</v>
      </c>
      <c r="I384" s="231" t="s">
        <v>2617</v>
      </c>
      <c r="J384" s="231" t="s">
        <v>2617</v>
      </c>
      <c r="K384" s="231" t="s">
        <v>2617</v>
      </c>
      <c r="L384" s="231" t="s">
        <v>2617</v>
      </c>
      <c r="M384" s="231" t="s">
        <v>2617</v>
      </c>
      <c r="N384" s="231" t="s">
        <v>2617</v>
      </c>
      <c r="O384" s="231" t="s">
        <v>2617</v>
      </c>
      <c r="P384" s="231" t="s">
        <v>2617</v>
      </c>
      <c r="Q384" s="231" t="s">
        <v>2617</v>
      </c>
      <c r="R384" s="231" t="s">
        <v>2617</v>
      </c>
      <c r="S384" s="231" t="s">
        <v>2617</v>
      </c>
      <c r="T384" s="231" t="s">
        <v>2617</v>
      </c>
      <c r="U384" s="231" t="s">
        <v>2617</v>
      </c>
      <c r="V384" s="231" t="s">
        <v>2617</v>
      </c>
      <c r="W384" s="231" t="s">
        <v>2617</v>
      </c>
      <c r="X384" s="231" t="s">
        <v>2617</v>
      </c>
      <c r="Y384" s="231" t="s">
        <v>2617</v>
      </c>
      <c r="Z384" s="231" t="s">
        <v>2617</v>
      </c>
      <c r="AA384" s="231" t="s">
        <v>2617</v>
      </c>
      <c r="AB384" s="231" t="s">
        <v>2617</v>
      </c>
      <c r="AC384" s="231" t="s">
        <v>2617</v>
      </c>
      <c r="AD384" s="231" t="s">
        <v>2617</v>
      </c>
      <c r="AE384" s="231" t="s">
        <v>2617</v>
      </c>
      <c r="AF384" s="231" t="s">
        <v>2617</v>
      </c>
      <c r="AG384" s="231" t="s">
        <v>2617</v>
      </c>
      <c r="AH384" s="231" t="s">
        <v>2617</v>
      </c>
      <c r="AI384" s="231" t="s">
        <v>2617</v>
      </c>
      <c r="AJ384" s="231" t="s">
        <v>2617</v>
      </c>
      <c r="AK384" s="231" t="s">
        <v>2617</v>
      </c>
      <c r="AL384" s="231" t="s">
        <v>2617</v>
      </c>
      <c r="AM384" s="231" t="s">
        <v>2617</v>
      </c>
      <c r="AN384" s="231" t="s">
        <v>2617</v>
      </c>
      <c r="AO384" s="231" t="s">
        <v>2617</v>
      </c>
      <c r="AP384" s="231" t="s">
        <v>2617</v>
      </c>
      <c r="AQ384" s="231">
        <v>201093</v>
      </c>
      <c r="AR384" s="231" t="s">
        <v>2612</v>
      </c>
    </row>
    <row r="385" spans="1:44" x14ac:dyDescent="0.3">
      <c r="A385" s="231">
        <v>201332</v>
      </c>
      <c r="B385" s="231" t="s">
        <v>61</v>
      </c>
      <c r="C385" s="231" t="s">
        <v>2617</v>
      </c>
      <c r="D385" s="231" t="s">
        <v>2617</v>
      </c>
      <c r="E385" s="231" t="s">
        <v>2617</v>
      </c>
      <c r="F385" s="231" t="s">
        <v>2617</v>
      </c>
      <c r="G385" s="231" t="s">
        <v>2617</v>
      </c>
      <c r="H385" s="231" t="s">
        <v>2617</v>
      </c>
      <c r="I385" s="231" t="s">
        <v>2617</v>
      </c>
      <c r="J385" s="231" t="s">
        <v>2617</v>
      </c>
      <c r="K385" s="231" t="s">
        <v>2617</v>
      </c>
      <c r="L385" s="231" t="s">
        <v>2617</v>
      </c>
      <c r="M385" s="231" t="s">
        <v>2617</v>
      </c>
      <c r="N385" s="231" t="s">
        <v>2617</v>
      </c>
      <c r="O385" s="231" t="s">
        <v>2617</v>
      </c>
      <c r="P385" s="231" t="s">
        <v>2617</v>
      </c>
      <c r="Q385" s="231" t="s">
        <v>2617</v>
      </c>
      <c r="R385" s="231" t="s">
        <v>2617</v>
      </c>
      <c r="S385" s="231" t="s">
        <v>2617</v>
      </c>
      <c r="T385" s="231" t="s">
        <v>2617</v>
      </c>
      <c r="U385" s="231" t="s">
        <v>2617</v>
      </c>
      <c r="V385" s="231" t="s">
        <v>2617</v>
      </c>
      <c r="W385" s="231" t="s">
        <v>2617</v>
      </c>
      <c r="X385" s="231" t="s">
        <v>2617</v>
      </c>
      <c r="Y385" s="231" t="s">
        <v>2617</v>
      </c>
      <c r="Z385" s="231" t="s">
        <v>2617</v>
      </c>
      <c r="AA385" s="231" t="s">
        <v>2617</v>
      </c>
      <c r="AB385" s="231" t="s">
        <v>2617</v>
      </c>
      <c r="AC385" s="231" t="s">
        <v>2617</v>
      </c>
      <c r="AD385" s="231" t="s">
        <v>2617</v>
      </c>
      <c r="AE385" s="231" t="s">
        <v>2617</v>
      </c>
      <c r="AF385" s="231" t="s">
        <v>2617</v>
      </c>
      <c r="AG385" s="231" t="s">
        <v>2617</v>
      </c>
      <c r="AH385" s="231" t="s">
        <v>2617</v>
      </c>
      <c r="AI385" s="231" t="s">
        <v>2617</v>
      </c>
      <c r="AJ385" s="231" t="s">
        <v>2617</v>
      </c>
      <c r="AK385" s="231" t="s">
        <v>2617</v>
      </c>
      <c r="AL385" s="231" t="s">
        <v>2617</v>
      </c>
      <c r="AM385" s="231" t="s">
        <v>2617</v>
      </c>
      <c r="AN385" s="231" t="s">
        <v>2617</v>
      </c>
      <c r="AO385" s="231" t="s">
        <v>2617</v>
      </c>
      <c r="AP385" s="231" t="s">
        <v>2617</v>
      </c>
      <c r="AQ385" s="231">
        <v>201332</v>
      </c>
      <c r="AR385" s="231" t="s">
        <v>2612</v>
      </c>
    </row>
    <row r="386" spans="1:44" x14ac:dyDescent="0.3">
      <c r="A386" s="231">
        <v>201455</v>
      </c>
      <c r="B386" s="231" t="s">
        <v>61</v>
      </c>
      <c r="C386" s="231" t="s">
        <v>2617</v>
      </c>
      <c r="D386" s="231" t="s">
        <v>2617</v>
      </c>
      <c r="E386" s="231" t="s">
        <v>2617</v>
      </c>
      <c r="F386" s="231" t="s">
        <v>2617</v>
      </c>
      <c r="G386" s="231" t="s">
        <v>2617</v>
      </c>
      <c r="H386" s="231" t="s">
        <v>2617</v>
      </c>
      <c r="I386" s="231" t="s">
        <v>2617</v>
      </c>
      <c r="J386" s="231" t="s">
        <v>2617</v>
      </c>
      <c r="K386" s="231" t="s">
        <v>2617</v>
      </c>
      <c r="L386" s="231" t="s">
        <v>2617</v>
      </c>
      <c r="M386" s="231" t="s">
        <v>2617</v>
      </c>
      <c r="N386" s="231" t="s">
        <v>2617</v>
      </c>
      <c r="O386" s="231" t="s">
        <v>2617</v>
      </c>
      <c r="P386" s="231" t="s">
        <v>2617</v>
      </c>
      <c r="Q386" s="231" t="s">
        <v>2617</v>
      </c>
      <c r="R386" s="231" t="s">
        <v>2617</v>
      </c>
      <c r="S386" s="231" t="s">
        <v>2617</v>
      </c>
      <c r="T386" s="231" t="s">
        <v>2617</v>
      </c>
      <c r="U386" s="231" t="s">
        <v>2617</v>
      </c>
      <c r="V386" s="231" t="s">
        <v>2617</v>
      </c>
      <c r="W386" s="231" t="s">
        <v>2617</v>
      </c>
      <c r="X386" s="231" t="s">
        <v>2617</v>
      </c>
      <c r="Y386" s="231" t="s">
        <v>2617</v>
      </c>
      <c r="Z386" s="231" t="s">
        <v>2617</v>
      </c>
      <c r="AA386" s="231" t="s">
        <v>2617</v>
      </c>
      <c r="AB386" s="231" t="s">
        <v>2617</v>
      </c>
      <c r="AC386" s="231" t="s">
        <v>2617</v>
      </c>
      <c r="AD386" s="231" t="s">
        <v>2617</v>
      </c>
      <c r="AE386" s="231" t="s">
        <v>2617</v>
      </c>
      <c r="AF386" s="231" t="s">
        <v>2617</v>
      </c>
      <c r="AG386" s="231" t="s">
        <v>2617</v>
      </c>
      <c r="AH386" s="231" t="s">
        <v>2617</v>
      </c>
      <c r="AI386" s="231" t="s">
        <v>2617</v>
      </c>
      <c r="AJ386" s="231" t="s">
        <v>2617</v>
      </c>
      <c r="AK386" s="231" t="s">
        <v>2617</v>
      </c>
      <c r="AL386" s="231" t="s">
        <v>2617</v>
      </c>
      <c r="AM386" s="231" t="s">
        <v>2617</v>
      </c>
      <c r="AN386" s="231" t="s">
        <v>2617</v>
      </c>
      <c r="AO386" s="231" t="s">
        <v>2617</v>
      </c>
      <c r="AP386" s="231" t="s">
        <v>2617</v>
      </c>
      <c r="AQ386" s="231">
        <v>201455</v>
      </c>
      <c r="AR386" s="231" t="s">
        <v>2612</v>
      </c>
    </row>
    <row r="387" spans="1:44" x14ac:dyDescent="0.3">
      <c r="A387" s="231">
        <v>201603</v>
      </c>
      <c r="B387" s="231" t="s">
        <v>61</v>
      </c>
      <c r="C387" s="231" t="s">
        <v>2617</v>
      </c>
      <c r="D387" s="231" t="s">
        <v>2617</v>
      </c>
      <c r="E387" s="231" t="s">
        <v>2617</v>
      </c>
      <c r="F387" s="231" t="s">
        <v>2617</v>
      </c>
      <c r="G387" s="231" t="s">
        <v>2617</v>
      </c>
      <c r="H387" s="231" t="s">
        <v>2617</v>
      </c>
      <c r="I387" s="231" t="s">
        <v>2617</v>
      </c>
      <c r="J387" s="231" t="s">
        <v>2617</v>
      </c>
      <c r="K387" s="231" t="s">
        <v>2617</v>
      </c>
      <c r="L387" s="231" t="s">
        <v>2617</v>
      </c>
      <c r="M387" s="231" t="s">
        <v>2617</v>
      </c>
      <c r="N387" s="231" t="s">
        <v>2617</v>
      </c>
      <c r="O387" s="231" t="s">
        <v>2617</v>
      </c>
      <c r="P387" s="231" t="s">
        <v>2617</v>
      </c>
      <c r="Q387" s="231" t="s">
        <v>2617</v>
      </c>
      <c r="R387" s="231" t="s">
        <v>2617</v>
      </c>
      <c r="S387" s="231" t="s">
        <v>2617</v>
      </c>
      <c r="T387" s="231" t="s">
        <v>2617</v>
      </c>
      <c r="U387" s="231" t="s">
        <v>2617</v>
      </c>
      <c r="V387" s="231" t="s">
        <v>2617</v>
      </c>
      <c r="W387" s="231" t="s">
        <v>2617</v>
      </c>
      <c r="X387" s="231" t="s">
        <v>2617</v>
      </c>
      <c r="Y387" s="231" t="s">
        <v>2617</v>
      </c>
      <c r="Z387" s="231" t="s">
        <v>2617</v>
      </c>
      <c r="AA387" s="231" t="s">
        <v>2617</v>
      </c>
      <c r="AB387" s="231" t="s">
        <v>2617</v>
      </c>
      <c r="AC387" s="231" t="s">
        <v>2617</v>
      </c>
      <c r="AD387" s="231" t="s">
        <v>2617</v>
      </c>
      <c r="AE387" s="231" t="s">
        <v>2617</v>
      </c>
      <c r="AF387" s="231" t="s">
        <v>2617</v>
      </c>
      <c r="AG387" s="231" t="s">
        <v>2617</v>
      </c>
      <c r="AH387" s="231" t="s">
        <v>2617</v>
      </c>
      <c r="AI387" s="231" t="s">
        <v>2617</v>
      </c>
      <c r="AJ387" s="231" t="s">
        <v>2617</v>
      </c>
      <c r="AK387" s="231" t="s">
        <v>2617</v>
      </c>
      <c r="AL387" s="231" t="s">
        <v>2617</v>
      </c>
      <c r="AM387" s="231" t="s">
        <v>2617</v>
      </c>
      <c r="AN387" s="231" t="s">
        <v>2617</v>
      </c>
      <c r="AO387" s="231" t="s">
        <v>2617</v>
      </c>
      <c r="AP387" s="231" t="s">
        <v>2617</v>
      </c>
      <c r="AQ387" s="231">
        <v>201603</v>
      </c>
      <c r="AR387" s="231" t="s">
        <v>2612</v>
      </c>
    </row>
    <row r="388" spans="1:44" x14ac:dyDescent="0.3">
      <c r="A388" s="231">
        <v>201687</v>
      </c>
      <c r="B388" s="231" t="s">
        <v>61</v>
      </c>
      <c r="C388" s="231" t="s">
        <v>2617</v>
      </c>
      <c r="D388" s="231" t="s">
        <v>2617</v>
      </c>
      <c r="E388" s="231" t="s">
        <v>2617</v>
      </c>
      <c r="F388" s="231" t="s">
        <v>2617</v>
      </c>
      <c r="G388" s="231" t="s">
        <v>2617</v>
      </c>
      <c r="H388" s="231" t="s">
        <v>2617</v>
      </c>
      <c r="I388" s="231" t="s">
        <v>2617</v>
      </c>
      <c r="J388" s="231" t="s">
        <v>2617</v>
      </c>
      <c r="K388" s="231" t="s">
        <v>2617</v>
      </c>
      <c r="L388" s="231" t="s">
        <v>2617</v>
      </c>
      <c r="M388" s="231" t="s">
        <v>2617</v>
      </c>
      <c r="N388" s="231" t="s">
        <v>2617</v>
      </c>
      <c r="O388" s="231" t="s">
        <v>2617</v>
      </c>
      <c r="P388" s="231" t="s">
        <v>2617</v>
      </c>
      <c r="Q388" s="231" t="s">
        <v>2617</v>
      </c>
      <c r="R388" s="231" t="s">
        <v>2617</v>
      </c>
      <c r="S388" s="231" t="s">
        <v>2617</v>
      </c>
      <c r="T388" s="231" t="s">
        <v>2617</v>
      </c>
      <c r="U388" s="231" t="s">
        <v>2617</v>
      </c>
      <c r="V388" s="231" t="s">
        <v>2617</v>
      </c>
      <c r="W388" s="231" t="s">
        <v>2617</v>
      </c>
      <c r="X388" s="231" t="s">
        <v>2617</v>
      </c>
      <c r="Y388" s="231" t="s">
        <v>2617</v>
      </c>
      <c r="Z388" s="231" t="s">
        <v>2617</v>
      </c>
      <c r="AA388" s="231" t="s">
        <v>2617</v>
      </c>
      <c r="AB388" s="231" t="s">
        <v>2617</v>
      </c>
      <c r="AC388" s="231" t="s">
        <v>2617</v>
      </c>
      <c r="AD388" s="231" t="s">
        <v>2617</v>
      </c>
      <c r="AE388" s="231" t="s">
        <v>2617</v>
      </c>
      <c r="AF388" s="231" t="s">
        <v>2617</v>
      </c>
      <c r="AG388" s="231" t="s">
        <v>2617</v>
      </c>
      <c r="AH388" s="231" t="s">
        <v>2617</v>
      </c>
      <c r="AI388" s="231" t="s">
        <v>2617</v>
      </c>
      <c r="AJ388" s="231" t="s">
        <v>2617</v>
      </c>
      <c r="AK388" s="231" t="s">
        <v>2617</v>
      </c>
      <c r="AL388" s="231" t="s">
        <v>2617</v>
      </c>
      <c r="AM388" s="231" t="s">
        <v>2617</v>
      </c>
      <c r="AN388" s="231" t="s">
        <v>2617</v>
      </c>
      <c r="AO388" s="231" t="s">
        <v>2617</v>
      </c>
      <c r="AP388" s="231" t="s">
        <v>2617</v>
      </c>
      <c r="AQ388" s="231">
        <v>201687</v>
      </c>
      <c r="AR388" s="231" t="s">
        <v>2612</v>
      </c>
    </row>
    <row r="389" spans="1:44" x14ac:dyDescent="0.3">
      <c r="A389" s="231">
        <v>202150</v>
      </c>
      <c r="B389" s="231" t="s">
        <v>61</v>
      </c>
      <c r="C389" s="231" t="s">
        <v>2617</v>
      </c>
      <c r="D389" s="231" t="s">
        <v>2617</v>
      </c>
      <c r="E389" s="231" t="s">
        <v>2617</v>
      </c>
      <c r="F389" s="231" t="s">
        <v>2617</v>
      </c>
      <c r="G389" s="231" t="s">
        <v>2617</v>
      </c>
      <c r="H389" s="231" t="s">
        <v>2617</v>
      </c>
      <c r="I389" s="231" t="s">
        <v>2617</v>
      </c>
      <c r="J389" s="231" t="s">
        <v>2617</v>
      </c>
      <c r="K389" s="231" t="s">
        <v>2617</v>
      </c>
      <c r="L389" s="231" t="s">
        <v>2617</v>
      </c>
      <c r="M389" s="231" t="s">
        <v>2617</v>
      </c>
      <c r="N389" s="231" t="s">
        <v>2617</v>
      </c>
      <c r="O389" s="231" t="s">
        <v>2617</v>
      </c>
      <c r="P389" s="231" t="s">
        <v>2617</v>
      </c>
      <c r="Q389" s="231" t="s">
        <v>2617</v>
      </c>
      <c r="R389" s="231" t="s">
        <v>2617</v>
      </c>
      <c r="S389" s="231" t="s">
        <v>2617</v>
      </c>
      <c r="T389" s="231" t="s">
        <v>2617</v>
      </c>
      <c r="U389" s="231" t="s">
        <v>2617</v>
      </c>
      <c r="V389" s="231" t="s">
        <v>2617</v>
      </c>
      <c r="W389" s="231" t="s">
        <v>2617</v>
      </c>
      <c r="X389" s="231" t="s">
        <v>2617</v>
      </c>
      <c r="Y389" s="231" t="s">
        <v>2617</v>
      </c>
      <c r="Z389" s="231" t="s">
        <v>2617</v>
      </c>
      <c r="AA389" s="231" t="s">
        <v>2617</v>
      </c>
      <c r="AB389" s="231" t="s">
        <v>2617</v>
      </c>
      <c r="AC389" s="231" t="s">
        <v>2617</v>
      </c>
      <c r="AD389" s="231" t="s">
        <v>2617</v>
      </c>
      <c r="AE389" s="231" t="s">
        <v>2617</v>
      </c>
      <c r="AF389" s="231" t="s">
        <v>2617</v>
      </c>
      <c r="AG389" s="231" t="s">
        <v>2617</v>
      </c>
      <c r="AH389" s="231" t="s">
        <v>2617</v>
      </c>
      <c r="AI389" s="231" t="s">
        <v>2617</v>
      </c>
      <c r="AJ389" s="231" t="s">
        <v>2617</v>
      </c>
      <c r="AK389" s="231" t="s">
        <v>2617</v>
      </c>
      <c r="AL389" s="231" t="s">
        <v>2617</v>
      </c>
      <c r="AM389" s="231" t="s">
        <v>2617</v>
      </c>
      <c r="AN389" s="231" t="s">
        <v>2617</v>
      </c>
      <c r="AO389" s="231" t="s">
        <v>2617</v>
      </c>
      <c r="AP389" s="231" t="s">
        <v>2617</v>
      </c>
      <c r="AQ389" s="231">
        <v>202150</v>
      </c>
      <c r="AR389" s="231" t="s">
        <v>2612</v>
      </c>
    </row>
    <row r="390" spans="1:44" x14ac:dyDescent="0.3">
      <c r="A390" s="231">
        <v>202439</v>
      </c>
      <c r="B390" s="231" t="s">
        <v>61</v>
      </c>
      <c r="C390" s="231" t="s">
        <v>2617</v>
      </c>
      <c r="D390" s="231" t="s">
        <v>2617</v>
      </c>
      <c r="E390" s="231" t="s">
        <v>2617</v>
      </c>
      <c r="F390" s="231" t="s">
        <v>2617</v>
      </c>
      <c r="G390" s="231" t="s">
        <v>2617</v>
      </c>
      <c r="H390" s="231" t="s">
        <v>2617</v>
      </c>
      <c r="I390" s="231" t="s">
        <v>2617</v>
      </c>
      <c r="J390" s="231" t="s">
        <v>2617</v>
      </c>
      <c r="K390" s="231" t="s">
        <v>2617</v>
      </c>
      <c r="L390" s="231" t="s">
        <v>2617</v>
      </c>
      <c r="M390" s="231" t="s">
        <v>2617</v>
      </c>
      <c r="N390" s="231" t="s">
        <v>2617</v>
      </c>
      <c r="O390" s="231" t="s">
        <v>2617</v>
      </c>
      <c r="P390" s="231" t="s">
        <v>2617</v>
      </c>
      <c r="Q390" s="231" t="s">
        <v>2617</v>
      </c>
      <c r="R390" s="231" t="s">
        <v>2617</v>
      </c>
      <c r="S390" s="231" t="s">
        <v>2617</v>
      </c>
      <c r="T390" s="231" t="s">
        <v>2617</v>
      </c>
      <c r="U390" s="231" t="s">
        <v>2617</v>
      </c>
      <c r="V390" s="231" t="s">
        <v>2617</v>
      </c>
      <c r="W390" s="231" t="s">
        <v>2617</v>
      </c>
      <c r="X390" s="231" t="s">
        <v>2617</v>
      </c>
      <c r="Y390" s="231" t="s">
        <v>2617</v>
      </c>
      <c r="Z390" s="231" t="s">
        <v>2617</v>
      </c>
      <c r="AA390" s="231" t="s">
        <v>2617</v>
      </c>
      <c r="AB390" s="231" t="s">
        <v>2617</v>
      </c>
      <c r="AC390" s="231" t="s">
        <v>2617</v>
      </c>
      <c r="AD390" s="231" t="s">
        <v>2617</v>
      </c>
      <c r="AE390" s="231" t="s">
        <v>2617</v>
      </c>
      <c r="AF390" s="231" t="s">
        <v>2617</v>
      </c>
      <c r="AG390" s="231" t="s">
        <v>2617</v>
      </c>
      <c r="AH390" s="231" t="s">
        <v>2617</v>
      </c>
      <c r="AI390" s="231" t="s">
        <v>2617</v>
      </c>
      <c r="AJ390" s="231" t="s">
        <v>2617</v>
      </c>
      <c r="AK390" s="231" t="s">
        <v>2617</v>
      </c>
      <c r="AL390" s="231" t="s">
        <v>2617</v>
      </c>
      <c r="AM390" s="231" t="s">
        <v>2617</v>
      </c>
      <c r="AN390" s="231" t="s">
        <v>2617</v>
      </c>
      <c r="AO390" s="231" t="s">
        <v>2617</v>
      </c>
      <c r="AP390" s="231" t="s">
        <v>2617</v>
      </c>
      <c r="AQ390" s="231">
        <v>202439</v>
      </c>
      <c r="AR390" s="231" t="s">
        <v>2612</v>
      </c>
    </row>
    <row r="391" spans="1:44" x14ac:dyDescent="0.3">
      <c r="A391" s="231">
        <v>202711</v>
      </c>
      <c r="B391" s="231" t="s">
        <v>61</v>
      </c>
      <c r="C391" s="231" t="s">
        <v>2617</v>
      </c>
      <c r="D391" s="231" t="s">
        <v>2617</v>
      </c>
      <c r="E391" s="231" t="s">
        <v>2617</v>
      </c>
      <c r="F391" s="231" t="s">
        <v>2617</v>
      </c>
      <c r="G391" s="231" t="s">
        <v>2617</v>
      </c>
      <c r="H391" s="231" t="s">
        <v>2617</v>
      </c>
      <c r="I391" s="231" t="s">
        <v>2617</v>
      </c>
      <c r="J391" s="231" t="s">
        <v>2617</v>
      </c>
      <c r="K391" s="231" t="s">
        <v>2617</v>
      </c>
      <c r="L391" s="231" t="s">
        <v>2617</v>
      </c>
      <c r="M391" s="231" t="s">
        <v>2617</v>
      </c>
      <c r="N391" s="231" t="s">
        <v>2617</v>
      </c>
      <c r="O391" s="231" t="s">
        <v>2617</v>
      </c>
      <c r="P391" s="231" t="s">
        <v>2617</v>
      </c>
      <c r="Q391" s="231" t="s">
        <v>2617</v>
      </c>
      <c r="R391" s="231" t="s">
        <v>2617</v>
      </c>
      <c r="S391" s="231" t="s">
        <v>2617</v>
      </c>
      <c r="T391" s="231" t="s">
        <v>2617</v>
      </c>
      <c r="U391" s="231" t="s">
        <v>2617</v>
      </c>
      <c r="V391" s="231" t="s">
        <v>2617</v>
      </c>
      <c r="W391" s="231" t="s">
        <v>2617</v>
      </c>
      <c r="X391" s="231" t="s">
        <v>2617</v>
      </c>
      <c r="Y391" s="231" t="s">
        <v>2617</v>
      </c>
      <c r="Z391" s="231" t="s">
        <v>2617</v>
      </c>
      <c r="AA391" s="231" t="s">
        <v>2617</v>
      </c>
      <c r="AB391" s="231" t="s">
        <v>2617</v>
      </c>
      <c r="AC391" s="231" t="s">
        <v>2617</v>
      </c>
      <c r="AD391" s="231" t="s">
        <v>2617</v>
      </c>
      <c r="AE391" s="231" t="s">
        <v>2617</v>
      </c>
      <c r="AF391" s="231" t="s">
        <v>2617</v>
      </c>
      <c r="AG391" s="231" t="s">
        <v>2617</v>
      </c>
      <c r="AH391" s="231" t="s">
        <v>2617</v>
      </c>
      <c r="AI391" s="231" t="s">
        <v>2617</v>
      </c>
      <c r="AJ391" s="231" t="s">
        <v>2617</v>
      </c>
      <c r="AK391" s="231" t="s">
        <v>2617</v>
      </c>
      <c r="AL391" s="231" t="s">
        <v>2617</v>
      </c>
      <c r="AM391" s="231" t="s">
        <v>2617</v>
      </c>
      <c r="AN391" s="231" t="s">
        <v>2617</v>
      </c>
      <c r="AO391" s="231" t="s">
        <v>2617</v>
      </c>
      <c r="AP391" s="231" t="s">
        <v>2617</v>
      </c>
      <c r="AQ391" s="231">
        <v>202711</v>
      </c>
      <c r="AR391" s="231" t="s">
        <v>2612</v>
      </c>
    </row>
    <row r="392" spans="1:44" x14ac:dyDescent="0.3">
      <c r="A392" s="231">
        <v>203150</v>
      </c>
      <c r="B392" s="231" t="s">
        <v>61</v>
      </c>
      <c r="C392" s="231" t="s">
        <v>2617</v>
      </c>
      <c r="D392" s="231" t="s">
        <v>2617</v>
      </c>
      <c r="E392" s="231" t="s">
        <v>2617</v>
      </c>
      <c r="F392" s="231" t="s">
        <v>2617</v>
      </c>
      <c r="G392" s="231" t="s">
        <v>2617</v>
      </c>
      <c r="H392" s="231" t="s">
        <v>2617</v>
      </c>
      <c r="I392" s="231" t="s">
        <v>2617</v>
      </c>
      <c r="J392" s="231" t="s">
        <v>2617</v>
      </c>
      <c r="K392" s="231" t="s">
        <v>2617</v>
      </c>
      <c r="L392" s="231" t="s">
        <v>2617</v>
      </c>
      <c r="M392" s="231" t="s">
        <v>2617</v>
      </c>
      <c r="N392" s="231" t="s">
        <v>2617</v>
      </c>
      <c r="O392" s="231" t="s">
        <v>2617</v>
      </c>
      <c r="P392" s="231" t="s">
        <v>2617</v>
      </c>
      <c r="Q392" s="231" t="s">
        <v>2617</v>
      </c>
      <c r="R392" s="231" t="s">
        <v>2617</v>
      </c>
      <c r="S392" s="231" t="s">
        <v>2617</v>
      </c>
      <c r="T392" s="231" t="s">
        <v>2617</v>
      </c>
      <c r="U392" s="231" t="s">
        <v>2617</v>
      </c>
      <c r="V392" s="231" t="s">
        <v>2617</v>
      </c>
      <c r="W392" s="231" t="s">
        <v>2617</v>
      </c>
      <c r="X392" s="231" t="s">
        <v>2617</v>
      </c>
      <c r="Y392" s="231" t="s">
        <v>2617</v>
      </c>
      <c r="Z392" s="231" t="s">
        <v>2617</v>
      </c>
      <c r="AA392" s="231" t="s">
        <v>2617</v>
      </c>
      <c r="AB392" s="231" t="s">
        <v>2617</v>
      </c>
      <c r="AC392" s="231" t="s">
        <v>2617</v>
      </c>
      <c r="AD392" s="231" t="s">
        <v>2617</v>
      </c>
      <c r="AE392" s="231" t="s">
        <v>2617</v>
      </c>
      <c r="AF392" s="231" t="s">
        <v>2617</v>
      </c>
      <c r="AG392" s="231" t="s">
        <v>2617</v>
      </c>
      <c r="AH392" s="231" t="s">
        <v>2617</v>
      </c>
      <c r="AI392" s="231" t="s">
        <v>2617</v>
      </c>
      <c r="AJ392" s="231" t="s">
        <v>2617</v>
      </c>
      <c r="AK392" s="231" t="s">
        <v>2617</v>
      </c>
      <c r="AL392" s="231" t="s">
        <v>2617</v>
      </c>
      <c r="AM392" s="231" t="s">
        <v>2617</v>
      </c>
      <c r="AN392" s="231" t="s">
        <v>2617</v>
      </c>
      <c r="AO392" s="231" t="s">
        <v>2617</v>
      </c>
      <c r="AP392" s="231" t="s">
        <v>2617</v>
      </c>
      <c r="AQ392" s="231">
        <v>203150</v>
      </c>
      <c r="AR392" s="231" t="s">
        <v>2612</v>
      </c>
    </row>
    <row r="393" spans="1:44" x14ac:dyDescent="0.3">
      <c r="A393" s="231">
        <v>203428</v>
      </c>
      <c r="B393" s="231" t="s">
        <v>61</v>
      </c>
      <c r="C393" s="231" t="s">
        <v>2617</v>
      </c>
      <c r="D393" s="231" t="s">
        <v>2617</v>
      </c>
      <c r="E393" s="231" t="s">
        <v>2617</v>
      </c>
      <c r="F393" s="231" t="s">
        <v>2617</v>
      </c>
      <c r="G393" s="231" t="s">
        <v>2617</v>
      </c>
      <c r="H393" s="231" t="s">
        <v>2617</v>
      </c>
      <c r="I393" s="231" t="s">
        <v>2617</v>
      </c>
      <c r="J393" s="231" t="s">
        <v>2617</v>
      </c>
      <c r="K393" s="231" t="s">
        <v>2617</v>
      </c>
      <c r="L393" s="231" t="s">
        <v>2617</v>
      </c>
      <c r="M393" s="231" t="s">
        <v>2617</v>
      </c>
      <c r="N393" s="231" t="s">
        <v>2617</v>
      </c>
      <c r="O393" s="231" t="s">
        <v>2617</v>
      </c>
      <c r="P393" s="231" t="s">
        <v>2617</v>
      </c>
      <c r="Q393" s="231" t="s">
        <v>2617</v>
      </c>
      <c r="R393" s="231" t="s">
        <v>2617</v>
      </c>
      <c r="S393" s="231" t="s">
        <v>2617</v>
      </c>
      <c r="T393" s="231" t="s">
        <v>2617</v>
      </c>
      <c r="U393" s="231" t="s">
        <v>2617</v>
      </c>
      <c r="V393" s="231" t="s">
        <v>2617</v>
      </c>
      <c r="W393" s="231" t="s">
        <v>2617</v>
      </c>
      <c r="X393" s="231" t="s">
        <v>2617</v>
      </c>
      <c r="Y393" s="231" t="s">
        <v>2617</v>
      </c>
      <c r="Z393" s="231" t="s">
        <v>2617</v>
      </c>
      <c r="AA393" s="231" t="s">
        <v>2617</v>
      </c>
      <c r="AB393" s="231" t="s">
        <v>2617</v>
      </c>
      <c r="AC393" s="231" t="s">
        <v>2617</v>
      </c>
      <c r="AD393" s="231" t="s">
        <v>2617</v>
      </c>
      <c r="AE393" s="231" t="s">
        <v>2617</v>
      </c>
      <c r="AF393" s="231" t="s">
        <v>2617</v>
      </c>
      <c r="AG393" s="231" t="s">
        <v>2617</v>
      </c>
      <c r="AH393" s="231" t="s">
        <v>2617</v>
      </c>
      <c r="AI393" s="231" t="s">
        <v>2617</v>
      </c>
      <c r="AJ393" s="231" t="s">
        <v>2617</v>
      </c>
      <c r="AK393" s="231" t="s">
        <v>2617</v>
      </c>
      <c r="AL393" s="231" t="s">
        <v>2617</v>
      </c>
      <c r="AM393" s="231" t="s">
        <v>2617</v>
      </c>
      <c r="AN393" s="231" t="s">
        <v>2617</v>
      </c>
      <c r="AO393" s="231" t="s">
        <v>2617</v>
      </c>
      <c r="AP393" s="231" t="s">
        <v>2617</v>
      </c>
      <c r="AQ393" s="231">
        <v>203428</v>
      </c>
      <c r="AR393" s="231" t="s">
        <v>2612</v>
      </c>
    </row>
    <row r="394" spans="1:44" x14ac:dyDescent="0.3">
      <c r="A394" s="231">
        <v>203450</v>
      </c>
      <c r="B394" s="231" t="s">
        <v>61</v>
      </c>
      <c r="C394" s="231" t="s">
        <v>2617</v>
      </c>
      <c r="D394" s="231" t="s">
        <v>2617</v>
      </c>
      <c r="E394" s="231" t="s">
        <v>2617</v>
      </c>
      <c r="F394" s="231" t="s">
        <v>2617</v>
      </c>
      <c r="G394" s="231" t="s">
        <v>2617</v>
      </c>
      <c r="H394" s="231" t="s">
        <v>2617</v>
      </c>
      <c r="I394" s="231" t="s">
        <v>2617</v>
      </c>
      <c r="J394" s="231" t="s">
        <v>2617</v>
      </c>
      <c r="K394" s="231" t="s">
        <v>2617</v>
      </c>
      <c r="L394" s="231" t="s">
        <v>2617</v>
      </c>
      <c r="M394" s="231" t="s">
        <v>2617</v>
      </c>
      <c r="N394" s="231" t="s">
        <v>2617</v>
      </c>
      <c r="O394" s="231" t="s">
        <v>2617</v>
      </c>
      <c r="P394" s="231" t="s">
        <v>2617</v>
      </c>
      <c r="Q394" s="231" t="s">
        <v>2617</v>
      </c>
      <c r="R394" s="231" t="s">
        <v>2617</v>
      </c>
      <c r="S394" s="231" t="s">
        <v>2617</v>
      </c>
      <c r="T394" s="231" t="s">
        <v>2617</v>
      </c>
      <c r="U394" s="231" t="s">
        <v>2617</v>
      </c>
      <c r="V394" s="231" t="s">
        <v>2617</v>
      </c>
      <c r="W394" s="231" t="s">
        <v>2617</v>
      </c>
      <c r="X394" s="231" t="s">
        <v>2617</v>
      </c>
      <c r="Y394" s="231" t="s">
        <v>2617</v>
      </c>
      <c r="Z394" s="231" t="s">
        <v>2617</v>
      </c>
      <c r="AA394" s="231" t="s">
        <v>2617</v>
      </c>
      <c r="AB394" s="231" t="s">
        <v>2617</v>
      </c>
      <c r="AC394" s="231" t="s">
        <v>2617</v>
      </c>
      <c r="AD394" s="231" t="s">
        <v>2617</v>
      </c>
      <c r="AE394" s="231" t="s">
        <v>2617</v>
      </c>
      <c r="AF394" s="231" t="s">
        <v>2617</v>
      </c>
      <c r="AG394" s="231" t="s">
        <v>2617</v>
      </c>
      <c r="AH394" s="231" t="s">
        <v>2617</v>
      </c>
      <c r="AI394" s="231" t="s">
        <v>2617</v>
      </c>
      <c r="AJ394" s="231" t="s">
        <v>2617</v>
      </c>
      <c r="AK394" s="231" t="s">
        <v>2617</v>
      </c>
      <c r="AL394" s="231" t="s">
        <v>2617</v>
      </c>
      <c r="AM394" s="231" t="s">
        <v>2617</v>
      </c>
      <c r="AN394" s="231" t="s">
        <v>2617</v>
      </c>
      <c r="AO394" s="231" t="s">
        <v>2617</v>
      </c>
      <c r="AP394" s="231" t="s">
        <v>2617</v>
      </c>
      <c r="AQ394" s="231">
        <v>203450</v>
      </c>
      <c r="AR394" s="231" t="s">
        <v>2612</v>
      </c>
    </row>
    <row r="395" spans="1:44" x14ac:dyDescent="0.3">
      <c r="A395" s="231">
        <v>203792</v>
      </c>
      <c r="B395" s="231" t="s">
        <v>61</v>
      </c>
      <c r="C395" s="231" t="s">
        <v>2617</v>
      </c>
      <c r="D395" s="231" t="s">
        <v>2617</v>
      </c>
      <c r="E395" s="231" t="s">
        <v>2617</v>
      </c>
      <c r="F395" s="231" t="s">
        <v>2617</v>
      </c>
      <c r="G395" s="231" t="s">
        <v>2617</v>
      </c>
      <c r="H395" s="231" t="s">
        <v>2617</v>
      </c>
      <c r="I395" s="231" t="s">
        <v>2617</v>
      </c>
      <c r="J395" s="231" t="s">
        <v>2617</v>
      </c>
      <c r="K395" s="231" t="s">
        <v>2617</v>
      </c>
      <c r="L395" s="231" t="s">
        <v>2617</v>
      </c>
      <c r="M395" s="231" t="s">
        <v>2617</v>
      </c>
      <c r="N395" s="231" t="s">
        <v>2617</v>
      </c>
      <c r="O395" s="231" t="s">
        <v>2617</v>
      </c>
      <c r="P395" s="231" t="s">
        <v>2617</v>
      </c>
      <c r="Q395" s="231" t="s">
        <v>2617</v>
      </c>
      <c r="R395" s="231" t="s">
        <v>2617</v>
      </c>
      <c r="S395" s="231" t="s">
        <v>2617</v>
      </c>
      <c r="T395" s="231" t="s">
        <v>2617</v>
      </c>
      <c r="U395" s="231" t="s">
        <v>2617</v>
      </c>
      <c r="V395" s="231" t="s">
        <v>2617</v>
      </c>
      <c r="W395" s="231" t="s">
        <v>2617</v>
      </c>
      <c r="X395" s="231" t="s">
        <v>2617</v>
      </c>
      <c r="Y395" s="231" t="s">
        <v>2617</v>
      </c>
      <c r="Z395" s="231" t="s">
        <v>2617</v>
      </c>
      <c r="AA395" s="231" t="s">
        <v>2617</v>
      </c>
      <c r="AB395" s="231" t="s">
        <v>2617</v>
      </c>
      <c r="AC395" s="231" t="s">
        <v>2617</v>
      </c>
      <c r="AD395" s="231" t="s">
        <v>2617</v>
      </c>
      <c r="AE395" s="231" t="s">
        <v>2617</v>
      </c>
      <c r="AF395" s="231" t="s">
        <v>2617</v>
      </c>
      <c r="AG395" s="231" t="s">
        <v>2617</v>
      </c>
      <c r="AH395" s="231" t="s">
        <v>2617</v>
      </c>
      <c r="AI395" s="231" t="s">
        <v>2617</v>
      </c>
      <c r="AJ395" s="231" t="s">
        <v>2617</v>
      </c>
      <c r="AK395" s="231" t="s">
        <v>2617</v>
      </c>
      <c r="AL395" s="231" t="s">
        <v>2617</v>
      </c>
      <c r="AM395" s="231" t="s">
        <v>2617</v>
      </c>
      <c r="AN395" s="231" t="s">
        <v>2617</v>
      </c>
      <c r="AO395" s="231" t="s">
        <v>2617</v>
      </c>
      <c r="AP395" s="231" t="s">
        <v>2617</v>
      </c>
      <c r="AQ395" s="231">
        <v>203792</v>
      </c>
      <c r="AR395" s="231" t="s">
        <v>2612</v>
      </c>
    </row>
    <row r="396" spans="1:44" x14ac:dyDescent="0.3">
      <c r="A396" s="231">
        <v>204273</v>
      </c>
      <c r="B396" s="231" t="s">
        <v>61</v>
      </c>
      <c r="C396" s="231" t="s">
        <v>2617</v>
      </c>
      <c r="D396" s="231" t="s">
        <v>2617</v>
      </c>
      <c r="E396" s="231" t="s">
        <v>2617</v>
      </c>
      <c r="F396" s="231" t="s">
        <v>2617</v>
      </c>
      <c r="G396" s="231" t="s">
        <v>2617</v>
      </c>
      <c r="H396" s="231" t="s">
        <v>2617</v>
      </c>
      <c r="I396" s="231" t="s">
        <v>2617</v>
      </c>
      <c r="J396" s="231" t="s">
        <v>2617</v>
      </c>
      <c r="K396" s="231" t="s">
        <v>2617</v>
      </c>
      <c r="L396" s="231" t="s">
        <v>2617</v>
      </c>
      <c r="M396" s="231" t="s">
        <v>2617</v>
      </c>
      <c r="N396" s="231" t="s">
        <v>2617</v>
      </c>
      <c r="O396" s="231" t="s">
        <v>2617</v>
      </c>
      <c r="P396" s="231" t="s">
        <v>2617</v>
      </c>
      <c r="Q396" s="231" t="s">
        <v>2617</v>
      </c>
      <c r="R396" s="231" t="s">
        <v>2617</v>
      </c>
      <c r="S396" s="231" t="s">
        <v>2617</v>
      </c>
      <c r="T396" s="231" t="s">
        <v>2617</v>
      </c>
      <c r="U396" s="231" t="s">
        <v>2617</v>
      </c>
      <c r="V396" s="231" t="s">
        <v>2617</v>
      </c>
      <c r="W396" s="231" t="s">
        <v>2617</v>
      </c>
      <c r="X396" s="231" t="s">
        <v>2617</v>
      </c>
      <c r="Y396" s="231" t="s">
        <v>2617</v>
      </c>
      <c r="Z396" s="231" t="s">
        <v>2617</v>
      </c>
      <c r="AA396" s="231" t="s">
        <v>2617</v>
      </c>
      <c r="AB396" s="231" t="s">
        <v>2617</v>
      </c>
      <c r="AC396" s="231" t="s">
        <v>2617</v>
      </c>
      <c r="AD396" s="231" t="s">
        <v>2617</v>
      </c>
      <c r="AE396" s="231" t="s">
        <v>2617</v>
      </c>
      <c r="AF396" s="231" t="s">
        <v>2617</v>
      </c>
      <c r="AG396" s="231" t="s">
        <v>2617</v>
      </c>
      <c r="AH396" s="231" t="s">
        <v>2617</v>
      </c>
      <c r="AI396" s="231" t="s">
        <v>2617</v>
      </c>
      <c r="AJ396" s="231" t="s">
        <v>2617</v>
      </c>
      <c r="AK396" s="231" t="s">
        <v>2617</v>
      </c>
      <c r="AL396" s="231" t="s">
        <v>2617</v>
      </c>
      <c r="AM396" s="231" t="s">
        <v>2617</v>
      </c>
      <c r="AN396" s="231" t="s">
        <v>2617</v>
      </c>
      <c r="AO396" s="231" t="s">
        <v>2617</v>
      </c>
      <c r="AP396" s="231" t="s">
        <v>2617</v>
      </c>
      <c r="AQ396" s="231">
        <v>204273</v>
      </c>
      <c r="AR396" s="231" t="s">
        <v>2612</v>
      </c>
    </row>
    <row r="397" spans="1:44" x14ac:dyDescent="0.3">
      <c r="A397" s="231">
        <v>204339</v>
      </c>
      <c r="B397" s="231" t="s">
        <v>61</v>
      </c>
      <c r="C397" s="231" t="s">
        <v>2617</v>
      </c>
      <c r="D397" s="231" t="s">
        <v>2617</v>
      </c>
      <c r="E397" s="231" t="s">
        <v>2617</v>
      </c>
      <c r="F397" s="231" t="s">
        <v>2617</v>
      </c>
      <c r="G397" s="231" t="s">
        <v>2617</v>
      </c>
      <c r="H397" s="231" t="s">
        <v>2617</v>
      </c>
      <c r="I397" s="231" t="s">
        <v>2617</v>
      </c>
      <c r="J397" s="231" t="s">
        <v>2617</v>
      </c>
      <c r="K397" s="231" t="s">
        <v>2617</v>
      </c>
      <c r="L397" s="231" t="s">
        <v>2617</v>
      </c>
      <c r="M397" s="231" t="s">
        <v>2617</v>
      </c>
      <c r="N397" s="231" t="s">
        <v>2617</v>
      </c>
      <c r="O397" s="231" t="s">
        <v>2617</v>
      </c>
      <c r="P397" s="231" t="s">
        <v>2617</v>
      </c>
      <c r="Q397" s="231" t="s">
        <v>2617</v>
      </c>
      <c r="R397" s="231" t="s">
        <v>2617</v>
      </c>
      <c r="S397" s="231" t="s">
        <v>2617</v>
      </c>
      <c r="T397" s="231" t="s">
        <v>2617</v>
      </c>
      <c r="U397" s="231" t="s">
        <v>2617</v>
      </c>
      <c r="V397" s="231" t="s">
        <v>2617</v>
      </c>
      <c r="W397" s="231" t="s">
        <v>2617</v>
      </c>
      <c r="X397" s="231" t="s">
        <v>2617</v>
      </c>
      <c r="Y397" s="231" t="s">
        <v>2617</v>
      </c>
      <c r="Z397" s="231" t="s">
        <v>2617</v>
      </c>
      <c r="AA397" s="231" t="s">
        <v>2617</v>
      </c>
      <c r="AB397" s="231" t="s">
        <v>2617</v>
      </c>
      <c r="AC397" s="231" t="s">
        <v>2617</v>
      </c>
      <c r="AD397" s="231" t="s">
        <v>2617</v>
      </c>
      <c r="AE397" s="231" t="s">
        <v>2617</v>
      </c>
      <c r="AF397" s="231" t="s">
        <v>2617</v>
      </c>
      <c r="AG397" s="231" t="s">
        <v>2617</v>
      </c>
      <c r="AH397" s="231" t="s">
        <v>2617</v>
      </c>
      <c r="AI397" s="231" t="s">
        <v>2617</v>
      </c>
      <c r="AJ397" s="231" t="s">
        <v>2617</v>
      </c>
      <c r="AK397" s="231" t="s">
        <v>2617</v>
      </c>
      <c r="AL397" s="231" t="s">
        <v>2617</v>
      </c>
      <c r="AM397" s="231" t="s">
        <v>2617</v>
      </c>
      <c r="AN397" s="231" t="s">
        <v>2617</v>
      </c>
      <c r="AO397" s="231" t="s">
        <v>2617</v>
      </c>
      <c r="AP397" s="231" t="s">
        <v>2617</v>
      </c>
      <c r="AQ397" s="231">
        <v>204339</v>
      </c>
      <c r="AR397" s="231" t="s">
        <v>2612</v>
      </c>
    </row>
    <row r="398" spans="1:44" x14ac:dyDescent="0.3">
      <c r="A398" s="231">
        <v>204749</v>
      </c>
      <c r="B398" s="231" t="s">
        <v>61</v>
      </c>
      <c r="C398" s="231" t="s">
        <v>2617</v>
      </c>
      <c r="D398" s="231" t="s">
        <v>2617</v>
      </c>
      <c r="E398" s="231" t="s">
        <v>2617</v>
      </c>
      <c r="F398" s="231" t="s">
        <v>2617</v>
      </c>
      <c r="G398" s="231" t="s">
        <v>2617</v>
      </c>
      <c r="H398" s="231" t="s">
        <v>2617</v>
      </c>
      <c r="I398" s="231" t="s">
        <v>2617</v>
      </c>
      <c r="J398" s="231" t="s">
        <v>2617</v>
      </c>
      <c r="K398" s="231" t="s">
        <v>2617</v>
      </c>
      <c r="L398" s="231" t="s">
        <v>2617</v>
      </c>
      <c r="M398" s="231" t="s">
        <v>2617</v>
      </c>
      <c r="N398" s="231" t="s">
        <v>2617</v>
      </c>
      <c r="O398" s="231" t="s">
        <v>2617</v>
      </c>
      <c r="P398" s="231" t="s">
        <v>2617</v>
      </c>
      <c r="Q398" s="231" t="s">
        <v>2617</v>
      </c>
      <c r="R398" s="231" t="s">
        <v>2617</v>
      </c>
      <c r="S398" s="231" t="s">
        <v>2617</v>
      </c>
      <c r="T398" s="231" t="s">
        <v>2617</v>
      </c>
      <c r="U398" s="231" t="s">
        <v>2617</v>
      </c>
      <c r="V398" s="231" t="s">
        <v>2617</v>
      </c>
      <c r="W398" s="231" t="s">
        <v>2617</v>
      </c>
      <c r="X398" s="231" t="s">
        <v>2617</v>
      </c>
      <c r="Y398" s="231" t="s">
        <v>2617</v>
      </c>
      <c r="Z398" s="231" t="s">
        <v>2617</v>
      </c>
      <c r="AA398" s="231" t="s">
        <v>2617</v>
      </c>
      <c r="AB398" s="231" t="s">
        <v>2617</v>
      </c>
      <c r="AC398" s="231" t="s">
        <v>2617</v>
      </c>
      <c r="AD398" s="231" t="s">
        <v>2617</v>
      </c>
      <c r="AE398" s="231" t="s">
        <v>2617</v>
      </c>
      <c r="AF398" s="231" t="s">
        <v>2617</v>
      </c>
      <c r="AG398" s="231" t="s">
        <v>2617</v>
      </c>
      <c r="AH398" s="231" t="s">
        <v>2617</v>
      </c>
      <c r="AI398" s="231" t="s">
        <v>2617</v>
      </c>
      <c r="AJ398" s="231" t="s">
        <v>2617</v>
      </c>
      <c r="AK398" s="231" t="s">
        <v>2617</v>
      </c>
      <c r="AL398" s="231" t="s">
        <v>2617</v>
      </c>
      <c r="AM398" s="231" t="s">
        <v>2617</v>
      </c>
      <c r="AN398" s="231" t="s">
        <v>2617</v>
      </c>
      <c r="AO398" s="231" t="s">
        <v>2617</v>
      </c>
      <c r="AP398" s="231" t="s">
        <v>2617</v>
      </c>
      <c r="AQ398" s="231">
        <v>204749</v>
      </c>
      <c r="AR398" s="231" t="s">
        <v>2612</v>
      </c>
    </row>
    <row r="399" spans="1:44" x14ac:dyDescent="0.3">
      <c r="A399" s="231">
        <v>205291</v>
      </c>
      <c r="B399" s="231" t="s">
        <v>61</v>
      </c>
      <c r="C399" s="231" t="s">
        <v>2617</v>
      </c>
      <c r="D399" s="231" t="s">
        <v>2617</v>
      </c>
      <c r="E399" s="231" t="s">
        <v>2617</v>
      </c>
      <c r="F399" s="231" t="s">
        <v>2617</v>
      </c>
      <c r="G399" s="231" t="s">
        <v>2617</v>
      </c>
      <c r="H399" s="231" t="s">
        <v>2617</v>
      </c>
      <c r="I399" s="231" t="s">
        <v>2617</v>
      </c>
      <c r="J399" s="231" t="s">
        <v>2617</v>
      </c>
      <c r="K399" s="231" t="s">
        <v>2617</v>
      </c>
      <c r="L399" s="231" t="s">
        <v>2617</v>
      </c>
      <c r="M399" s="231" t="s">
        <v>2617</v>
      </c>
      <c r="N399" s="231" t="s">
        <v>2617</v>
      </c>
      <c r="O399" s="231" t="s">
        <v>2617</v>
      </c>
      <c r="P399" s="231" t="s">
        <v>2617</v>
      </c>
      <c r="Q399" s="231" t="s">
        <v>2617</v>
      </c>
      <c r="R399" s="231" t="s">
        <v>2617</v>
      </c>
      <c r="S399" s="231" t="s">
        <v>2617</v>
      </c>
      <c r="T399" s="231" t="s">
        <v>2617</v>
      </c>
      <c r="U399" s="231" t="s">
        <v>2617</v>
      </c>
      <c r="V399" s="231" t="s">
        <v>2617</v>
      </c>
      <c r="W399" s="231" t="s">
        <v>2617</v>
      </c>
      <c r="X399" s="231" t="s">
        <v>2617</v>
      </c>
      <c r="Y399" s="231" t="s">
        <v>2617</v>
      </c>
      <c r="Z399" s="231" t="s">
        <v>2617</v>
      </c>
      <c r="AA399" s="231" t="s">
        <v>2617</v>
      </c>
      <c r="AB399" s="231" t="s">
        <v>2617</v>
      </c>
      <c r="AC399" s="231" t="s">
        <v>2617</v>
      </c>
      <c r="AD399" s="231" t="s">
        <v>2617</v>
      </c>
      <c r="AE399" s="231" t="s">
        <v>2617</v>
      </c>
      <c r="AF399" s="231" t="s">
        <v>2617</v>
      </c>
      <c r="AG399" s="231" t="s">
        <v>2617</v>
      </c>
      <c r="AH399" s="231" t="s">
        <v>2617</v>
      </c>
      <c r="AI399" s="231" t="s">
        <v>2617</v>
      </c>
      <c r="AJ399" s="231" t="s">
        <v>2617</v>
      </c>
      <c r="AK399" s="231" t="s">
        <v>2617</v>
      </c>
      <c r="AL399" s="231" t="s">
        <v>2617</v>
      </c>
      <c r="AM399" s="231" t="s">
        <v>2617</v>
      </c>
      <c r="AN399" s="231" t="s">
        <v>2617</v>
      </c>
      <c r="AO399" s="231" t="s">
        <v>2617</v>
      </c>
      <c r="AP399" s="231" t="s">
        <v>2617</v>
      </c>
      <c r="AQ399" s="231">
        <v>205291</v>
      </c>
      <c r="AR399" s="231" t="s">
        <v>2612</v>
      </c>
    </row>
    <row r="400" spans="1:44" x14ac:dyDescent="0.3">
      <c r="A400" s="231">
        <v>205375</v>
      </c>
      <c r="B400" s="231" t="s">
        <v>61</v>
      </c>
      <c r="C400" s="231" t="s">
        <v>2617</v>
      </c>
      <c r="D400" s="231" t="s">
        <v>2617</v>
      </c>
      <c r="E400" s="231" t="s">
        <v>2617</v>
      </c>
      <c r="F400" s="231" t="s">
        <v>2617</v>
      </c>
      <c r="G400" s="231" t="s">
        <v>2617</v>
      </c>
      <c r="H400" s="231" t="s">
        <v>2617</v>
      </c>
      <c r="I400" s="231" t="s">
        <v>2617</v>
      </c>
      <c r="J400" s="231" t="s">
        <v>2617</v>
      </c>
      <c r="K400" s="231" t="s">
        <v>2617</v>
      </c>
      <c r="L400" s="231" t="s">
        <v>2617</v>
      </c>
      <c r="M400" s="231" t="s">
        <v>2617</v>
      </c>
      <c r="N400" s="231" t="s">
        <v>2617</v>
      </c>
      <c r="O400" s="231" t="s">
        <v>2617</v>
      </c>
      <c r="P400" s="231" t="s">
        <v>2617</v>
      </c>
      <c r="Q400" s="231" t="s">
        <v>2617</v>
      </c>
      <c r="R400" s="231" t="s">
        <v>2617</v>
      </c>
      <c r="S400" s="231" t="s">
        <v>2617</v>
      </c>
      <c r="T400" s="231" t="s">
        <v>2617</v>
      </c>
      <c r="U400" s="231" t="s">
        <v>2617</v>
      </c>
      <c r="V400" s="231" t="s">
        <v>2617</v>
      </c>
      <c r="W400" s="231" t="s">
        <v>2617</v>
      </c>
      <c r="X400" s="231" t="s">
        <v>2617</v>
      </c>
      <c r="Y400" s="231" t="s">
        <v>2617</v>
      </c>
      <c r="Z400" s="231" t="s">
        <v>2617</v>
      </c>
      <c r="AA400" s="231" t="s">
        <v>2617</v>
      </c>
      <c r="AB400" s="231" t="s">
        <v>2617</v>
      </c>
      <c r="AC400" s="231" t="s">
        <v>2617</v>
      </c>
      <c r="AD400" s="231" t="s">
        <v>2617</v>
      </c>
      <c r="AE400" s="231" t="s">
        <v>2617</v>
      </c>
      <c r="AF400" s="231" t="s">
        <v>2617</v>
      </c>
      <c r="AG400" s="231" t="s">
        <v>2617</v>
      </c>
      <c r="AH400" s="231" t="s">
        <v>2617</v>
      </c>
      <c r="AI400" s="231" t="s">
        <v>2617</v>
      </c>
      <c r="AJ400" s="231" t="s">
        <v>2617</v>
      </c>
      <c r="AK400" s="231" t="s">
        <v>2617</v>
      </c>
      <c r="AL400" s="231" t="s">
        <v>2617</v>
      </c>
      <c r="AM400" s="231" t="s">
        <v>2617</v>
      </c>
      <c r="AN400" s="231" t="s">
        <v>2617</v>
      </c>
      <c r="AO400" s="231" t="s">
        <v>2617</v>
      </c>
      <c r="AP400" s="231" t="s">
        <v>2617</v>
      </c>
      <c r="AQ400" s="231">
        <v>205375</v>
      </c>
      <c r="AR400" s="231" t="s">
        <v>2612</v>
      </c>
    </row>
    <row r="401" spans="1:44" x14ac:dyDescent="0.3">
      <c r="A401" s="231">
        <v>205587</v>
      </c>
      <c r="B401" s="231" t="s">
        <v>61</v>
      </c>
      <c r="C401" s="231" t="s">
        <v>2617</v>
      </c>
      <c r="D401" s="231" t="s">
        <v>2617</v>
      </c>
      <c r="E401" s="231" t="s">
        <v>2617</v>
      </c>
      <c r="F401" s="231" t="s">
        <v>2617</v>
      </c>
      <c r="G401" s="231" t="s">
        <v>2617</v>
      </c>
      <c r="H401" s="231" t="s">
        <v>2617</v>
      </c>
      <c r="I401" s="231" t="s">
        <v>2617</v>
      </c>
      <c r="J401" s="231" t="s">
        <v>2617</v>
      </c>
      <c r="K401" s="231" t="s">
        <v>2617</v>
      </c>
      <c r="L401" s="231" t="s">
        <v>2617</v>
      </c>
      <c r="M401" s="231" t="s">
        <v>2617</v>
      </c>
      <c r="N401" s="231" t="s">
        <v>2617</v>
      </c>
      <c r="O401" s="231" t="s">
        <v>2617</v>
      </c>
      <c r="P401" s="231" t="s">
        <v>2617</v>
      </c>
      <c r="Q401" s="231" t="s">
        <v>2617</v>
      </c>
      <c r="R401" s="231" t="s">
        <v>2617</v>
      </c>
      <c r="S401" s="231" t="s">
        <v>2617</v>
      </c>
      <c r="T401" s="231" t="s">
        <v>2617</v>
      </c>
      <c r="U401" s="231" t="s">
        <v>2617</v>
      </c>
      <c r="V401" s="231" t="s">
        <v>2617</v>
      </c>
      <c r="W401" s="231" t="s">
        <v>2617</v>
      </c>
      <c r="X401" s="231" t="s">
        <v>2617</v>
      </c>
      <c r="Y401" s="231" t="s">
        <v>2617</v>
      </c>
      <c r="Z401" s="231" t="s">
        <v>2617</v>
      </c>
      <c r="AA401" s="231" t="s">
        <v>2617</v>
      </c>
      <c r="AB401" s="231" t="s">
        <v>2617</v>
      </c>
      <c r="AC401" s="231" t="s">
        <v>2617</v>
      </c>
      <c r="AD401" s="231" t="s">
        <v>2617</v>
      </c>
      <c r="AE401" s="231" t="s">
        <v>2617</v>
      </c>
      <c r="AF401" s="231" t="s">
        <v>2617</v>
      </c>
      <c r="AG401" s="231" t="s">
        <v>2617</v>
      </c>
      <c r="AH401" s="231" t="s">
        <v>2617</v>
      </c>
      <c r="AI401" s="231" t="s">
        <v>2617</v>
      </c>
      <c r="AJ401" s="231" t="s">
        <v>2617</v>
      </c>
      <c r="AK401" s="231" t="s">
        <v>2617</v>
      </c>
      <c r="AL401" s="231" t="s">
        <v>2617</v>
      </c>
      <c r="AM401" s="231" t="s">
        <v>2617</v>
      </c>
      <c r="AN401" s="231" t="s">
        <v>2617</v>
      </c>
      <c r="AO401" s="231" t="s">
        <v>2617</v>
      </c>
      <c r="AP401" s="231" t="s">
        <v>2617</v>
      </c>
      <c r="AQ401" s="231">
        <v>205587</v>
      </c>
      <c r="AR401" s="231" t="s">
        <v>2612</v>
      </c>
    </row>
    <row r="402" spans="1:44" x14ac:dyDescent="0.3">
      <c r="A402" s="231">
        <v>206358</v>
      </c>
      <c r="B402" s="231" t="s">
        <v>61</v>
      </c>
      <c r="C402" s="231" t="s">
        <v>2617</v>
      </c>
      <c r="D402" s="231" t="s">
        <v>2617</v>
      </c>
      <c r="E402" s="231" t="s">
        <v>2617</v>
      </c>
      <c r="F402" s="231" t="s">
        <v>2617</v>
      </c>
      <c r="G402" s="231" t="s">
        <v>2617</v>
      </c>
      <c r="H402" s="231" t="s">
        <v>2617</v>
      </c>
      <c r="I402" s="231" t="s">
        <v>2617</v>
      </c>
      <c r="J402" s="231" t="s">
        <v>2617</v>
      </c>
      <c r="K402" s="231" t="s">
        <v>2617</v>
      </c>
      <c r="L402" s="231" t="s">
        <v>2617</v>
      </c>
      <c r="M402" s="231" t="s">
        <v>2617</v>
      </c>
      <c r="N402" s="231" t="s">
        <v>2617</v>
      </c>
      <c r="O402" s="231" t="s">
        <v>2617</v>
      </c>
      <c r="P402" s="231" t="s">
        <v>2617</v>
      </c>
      <c r="Q402" s="231" t="s">
        <v>2617</v>
      </c>
      <c r="R402" s="231" t="s">
        <v>2617</v>
      </c>
      <c r="S402" s="231" t="s">
        <v>2617</v>
      </c>
      <c r="T402" s="231" t="s">
        <v>2617</v>
      </c>
      <c r="U402" s="231" t="s">
        <v>2617</v>
      </c>
      <c r="V402" s="231" t="s">
        <v>2617</v>
      </c>
      <c r="W402" s="231" t="s">
        <v>2617</v>
      </c>
      <c r="X402" s="231" t="s">
        <v>2617</v>
      </c>
      <c r="Y402" s="231" t="s">
        <v>2617</v>
      </c>
      <c r="Z402" s="231" t="s">
        <v>2617</v>
      </c>
      <c r="AA402" s="231" t="s">
        <v>2617</v>
      </c>
      <c r="AB402" s="231" t="s">
        <v>2617</v>
      </c>
      <c r="AC402" s="231" t="s">
        <v>2617</v>
      </c>
      <c r="AD402" s="231" t="s">
        <v>2617</v>
      </c>
      <c r="AE402" s="231" t="s">
        <v>2617</v>
      </c>
      <c r="AF402" s="231" t="s">
        <v>2617</v>
      </c>
      <c r="AG402" s="231" t="s">
        <v>2617</v>
      </c>
      <c r="AH402" s="231" t="s">
        <v>2617</v>
      </c>
      <c r="AI402" s="231" t="s">
        <v>2617</v>
      </c>
      <c r="AJ402" s="231" t="s">
        <v>2617</v>
      </c>
      <c r="AK402" s="231" t="s">
        <v>2617</v>
      </c>
      <c r="AL402" s="231" t="s">
        <v>2617</v>
      </c>
      <c r="AM402" s="231" t="s">
        <v>2617</v>
      </c>
      <c r="AN402" s="231" t="s">
        <v>2617</v>
      </c>
      <c r="AO402" s="231" t="s">
        <v>2617</v>
      </c>
      <c r="AP402" s="231" t="s">
        <v>2617</v>
      </c>
      <c r="AQ402" s="231">
        <v>206358</v>
      </c>
      <c r="AR402" s="231" t="s">
        <v>2612</v>
      </c>
    </row>
    <row r="403" spans="1:44" x14ac:dyDescent="0.3">
      <c r="A403" s="231">
        <v>206499</v>
      </c>
      <c r="B403" s="231" t="s">
        <v>61</v>
      </c>
      <c r="C403" s="231" t="s">
        <v>2617</v>
      </c>
      <c r="D403" s="231" t="s">
        <v>2617</v>
      </c>
      <c r="E403" s="231" t="s">
        <v>2617</v>
      </c>
      <c r="F403" s="231" t="s">
        <v>2617</v>
      </c>
      <c r="G403" s="231" t="s">
        <v>2617</v>
      </c>
      <c r="H403" s="231" t="s">
        <v>2617</v>
      </c>
      <c r="I403" s="231" t="s">
        <v>2617</v>
      </c>
      <c r="J403" s="231" t="s">
        <v>2617</v>
      </c>
      <c r="K403" s="231" t="s">
        <v>2617</v>
      </c>
      <c r="L403" s="231" t="s">
        <v>2617</v>
      </c>
      <c r="M403" s="231" t="s">
        <v>2617</v>
      </c>
      <c r="N403" s="231" t="s">
        <v>2617</v>
      </c>
      <c r="O403" s="231" t="s">
        <v>2617</v>
      </c>
      <c r="P403" s="231" t="s">
        <v>2617</v>
      </c>
      <c r="Q403" s="231" t="s">
        <v>2617</v>
      </c>
      <c r="R403" s="231" t="s">
        <v>2617</v>
      </c>
      <c r="S403" s="231" t="s">
        <v>2617</v>
      </c>
      <c r="T403" s="231" t="s">
        <v>2617</v>
      </c>
      <c r="U403" s="231" t="s">
        <v>2617</v>
      </c>
      <c r="V403" s="231" t="s">
        <v>2617</v>
      </c>
      <c r="W403" s="231" t="s">
        <v>2617</v>
      </c>
      <c r="X403" s="231" t="s">
        <v>2617</v>
      </c>
      <c r="Y403" s="231" t="s">
        <v>2617</v>
      </c>
      <c r="Z403" s="231" t="s">
        <v>2617</v>
      </c>
      <c r="AA403" s="231" t="s">
        <v>2617</v>
      </c>
      <c r="AB403" s="231" t="s">
        <v>2617</v>
      </c>
      <c r="AC403" s="231" t="s">
        <v>2617</v>
      </c>
      <c r="AD403" s="231" t="s">
        <v>2617</v>
      </c>
      <c r="AE403" s="231" t="s">
        <v>2617</v>
      </c>
      <c r="AF403" s="231" t="s">
        <v>2617</v>
      </c>
      <c r="AG403" s="231" t="s">
        <v>2617</v>
      </c>
      <c r="AH403" s="231" t="s">
        <v>2617</v>
      </c>
      <c r="AI403" s="231" t="s">
        <v>2617</v>
      </c>
      <c r="AJ403" s="231" t="s">
        <v>2617</v>
      </c>
      <c r="AK403" s="231" t="s">
        <v>2617</v>
      </c>
      <c r="AL403" s="231" t="s">
        <v>2617</v>
      </c>
      <c r="AM403" s="231" t="s">
        <v>2617</v>
      </c>
      <c r="AN403" s="231" t="s">
        <v>2617</v>
      </c>
      <c r="AO403" s="231" t="s">
        <v>2617</v>
      </c>
      <c r="AP403" s="231" t="s">
        <v>2617</v>
      </c>
      <c r="AQ403" s="231">
        <v>206499</v>
      </c>
      <c r="AR403" s="231" t="s">
        <v>2612</v>
      </c>
    </row>
    <row r="404" spans="1:44" x14ac:dyDescent="0.3">
      <c r="A404" s="231">
        <v>206598</v>
      </c>
      <c r="B404" s="231" t="s">
        <v>61</v>
      </c>
      <c r="C404" s="231" t="s">
        <v>2617</v>
      </c>
      <c r="D404" s="231" t="s">
        <v>2617</v>
      </c>
      <c r="E404" s="231" t="s">
        <v>2617</v>
      </c>
      <c r="F404" s="231" t="s">
        <v>2617</v>
      </c>
      <c r="G404" s="231" t="s">
        <v>2617</v>
      </c>
      <c r="H404" s="231" t="s">
        <v>2617</v>
      </c>
      <c r="I404" s="231" t="s">
        <v>2617</v>
      </c>
      <c r="J404" s="231" t="s">
        <v>2617</v>
      </c>
      <c r="K404" s="231" t="s">
        <v>2617</v>
      </c>
      <c r="L404" s="231" t="s">
        <v>2617</v>
      </c>
      <c r="M404" s="231" t="s">
        <v>2617</v>
      </c>
      <c r="N404" s="231" t="s">
        <v>2617</v>
      </c>
      <c r="O404" s="231" t="s">
        <v>2617</v>
      </c>
      <c r="P404" s="231" t="s">
        <v>2617</v>
      </c>
      <c r="Q404" s="231" t="s">
        <v>2617</v>
      </c>
      <c r="R404" s="231" t="s">
        <v>2617</v>
      </c>
      <c r="S404" s="231" t="s">
        <v>2617</v>
      </c>
      <c r="T404" s="231" t="s">
        <v>2617</v>
      </c>
      <c r="U404" s="231" t="s">
        <v>2617</v>
      </c>
      <c r="V404" s="231" t="s">
        <v>2617</v>
      </c>
      <c r="W404" s="231" t="s">
        <v>2617</v>
      </c>
      <c r="X404" s="231" t="s">
        <v>2617</v>
      </c>
      <c r="Y404" s="231" t="s">
        <v>2617</v>
      </c>
      <c r="Z404" s="231" t="s">
        <v>2617</v>
      </c>
      <c r="AA404" s="231" t="s">
        <v>2617</v>
      </c>
      <c r="AB404" s="231" t="s">
        <v>2617</v>
      </c>
      <c r="AC404" s="231" t="s">
        <v>2617</v>
      </c>
      <c r="AD404" s="231" t="s">
        <v>2617</v>
      </c>
      <c r="AE404" s="231" t="s">
        <v>2617</v>
      </c>
      <c r="AF404" s="231" t="s">
        <v>2617</v>
      </c>
      <c r="AG404" s="231" t="s">
        <v>2617</v>
      </c>
      <c r="AH404" s="231" t="s">
        <v>2617</v>
      </c>
      <c r="AI404" s="231" t="s">
        <v>2617</v>
      </c>
      <c r="AJ404" s="231" t="s">
        <v>2617</v>
      </c>
      <c r="AK404" s="231" t="s">
        <v>2617</v>
      </c>
      <c r="AL404" s="231" t="s">
        <v>2617</v>
      </c>
      <c r="AM404" s="231" t="s">
        <v>2617</v>
      </c>
      <c r="AN404" s="231" t="s">
        <v>2617</v>
      </c>
      <c r="AO404" s="231" t="s">
        <v>2617</v>
      </c>
      <c r="AP404" s="231" t="s">
        <v>2617</v>
      </c>
      <c r="AQ404" s="231">
        <v>206598</v>
      </c>
      <c r="AR404" s="231" t="s">
        <v>2612</v>
      </c>
    </row>
    <row r="405" spans="1:44" x14ac:dyDescent="0.3">
      <c r="A405" s="231">
        <v>206623</v>
      </c>
      <c r="B405" s="231" t="s">
        <v>61</v>
      </c>
      <c r="C405" s="231" t="s">
        <v>2617</v>
      </c>
      <c r="D405" s="231" t="s">
        <v>2617</v>
      </c>
      <c r="E405" s="231" t="s">
        <v>2617</v>
      </c>
      <c r="F405" s="231" t="s">
        <v>2617</v>
      </c>
      <c r="G405" s="231" t="s">
        <v>2617</v>
      </c>
      <c r="H405" s="231" t="s">
        <v>2617</v>
      </c>
      <c r="I405" s="231" t="s">
        <v>2617</v>
      </c>
      <c r="J405" s="231" t="s">
        <v>2617</v>
      </c>
      <c r="K405" s="231" t="s">
        <v>2617</v>
      </c>
      <c r="L405" s="231" t="s">
        <v>2617</v>
      </c>
      <c r="M405" s="231" t="s">
        <v>2617</v>
      </c>
      <c r="N405" s="231" t="s">
        <v>2617</v>
      </c>
      <c r="O405" s="231" t="s">
        <v>2617</v>
      </c>
      <c r="P405" s="231" t="s">
        <v>2617</v>
      </c>
      <c r="Q405" s="231" t="s">
        <v>2617</v>
      </c>
      <c r="R405" s="231" t="s">
        <v>2617</v>
      </c>
      <c r="S405" s="231" t="s">
        <v>2617</v>
      </c>
      <c r="T405" s="231" t="s">
        <v>2617</v>
      </c>
      <c r="U405" s="231" t="s">
        <v>2617</v>
      </c>
      <c r="V405" s="231" t="s">
        <v>2617</v>
      </c>
      <c r="W405" s="231" t="s">
        <v>2617</v>
      </c>
      <c r="X405" s="231" t="s">
        <v>2617</v>
      </c>
      <c r="Y405" s="231" t="s">
        <v>2617</v>
      </c>
      <c r="Z405" s="231" t="s">
        <v>2617</v>
      </c>
      <c r="AA405" s="231" t="s">
        <v>2617</v>
      </c>
      <c r="AB405" s="231" t="s">
        <v>2617</v>
      </c>
      <c r="AC405" s="231" t="s">
        <v>2617</v>
      </c>
      <c r="AD405" s="231" t="s">
        <v>2617</v>
      </c>
      <c r="AE405" s="231" t="s">
        <v>2617</v>
      </c>
      <c r="AF405" s="231" t="s">
        <v>2617</v>
      </c>
      <c r="AG405" s="231" t="s">
        <v>2617</v>
      </c>
      <c r="AH405" s="231" t="s">
        <v>2617</v>
      </c>
      <c r="AI405" s="231" t="s">
        <v>2617</v>
      </c>
      <c r="AJ405" s="231" t="s">
        <v>2617</v>
      </c>
      <c r="AK405" s="231" t="s">
        <v>2617</v>
      </c>
      <c r="AL405" s="231" t="s">
        <v>2617</v>
      </c>
      <c r="AM405" s="231" t="s">
        <v>2617</v>
      </c>
      <c r="AN405" s="231" t="s">
        <v>2617</v>
      </c>
      <c r="AO405" s="231" t="s">
        <v>2617</v>
      </c>
      <c r="AP405" s="231" t="s">
        <v>2617</v>
      </c>
      <c r="AQ405" s="231">
        <v>206623</v>
      </c>
      <c r="AR405" s="231" t="s">
        <v>2612</v>
      </c>
    </row>
    <row r="406" spans="1:44" x14ac:dyDescent="0.3">
      <c r="A406" s="231">
        <v>206730</v>
      </c>
      <c r="B406" s="231" t="s">
        <v>61</v>
      </c>
      <c r="C406" s="231" t="s">
        <v>2617</v>
      </c>
      <c r="D406" s="231" t="s">
        <v>2617</v>
      </c>
      <c r="E406" s="231" t="s">
        <v>2617</v>
      </c>
      <c r="F406" s="231" t="s">
        <v>2617</v>
      </c>
      <c r="G406" s="231" t="s">
        <v>2617</v>
      </c>
      <c r="H406" s="231" t="s">
        <v>2617</v>
      </c>
      <c r="I406" s="231" t="s">
        <v>2617</v>
      </c>
      <c r="J406" s="231" t="s">
        <v>2617</v>
      </c>
      <c r="K406" s="231" t="s">
        <v>2617</v>
      </c>
      <c r="L406" s="231" t="s">
        <v>2617</v>
      </c>
      <c r="M406" s="231" t="s">
        <v>2617</v>
      </c>
      <c r="N406" s="231" t="s">
        <v>2617</v>
      </c>
      <c r="O406" s="231" t="s">
        <v>2617</v>
      </c>
      <c r="P406" s="231" t="s">
        <v>2617</v>
      </c>
      <c r="Q406" s="231" t="s">
        <v>2617</v>
      </c>
      <c r="R406" s="231" t="s">
        <v>2617</v>
      </c>
      <c r="S406" s="231" t="s">
        <v>2617</v>
      </c>
      <c r="T406" s="231" t="s">
        <v>2617</v>
      </c>
      <c r="U406" s="231" t="s">
        <v>2617</v>
      </c>
      <c r="V406" s="231" t="s">
        <v>2617</v>
      </c>
      <c r="W406" s="231" t="s">
        <v>2617</v>
      </c>
      <c r="X406" s="231" t="s">
        <v>2617</v>
      </c>
      <c r="Y406" s="231" t="s">
        <v>2617</v>
      </c>
      <c r="Z406" s="231" t="s">
        <v>2617</v>
      </c>
      <c r="AA406" s="231" t="s">
        <v>2617</v>
      </c>
      <c r="AB406" s="231" t="s">
        <v>2617</v>
      </c>
      <c r="AC406" s="231" t="s">
        <v>2617</v>
      </c>
      <c r="AD406" s="231" t="s">
        <v>2617</v>
      </c>
      <c r="AE406" s="231" t="s">
        <v>2617</v>
      </c>
      <c r="AF406" s="231" t="s">
        <v>2617</v>
      </c>
      <c r="AG406" s="231" t="s">
        <v>2617</v>
      </c>
      <c r="AH406" s="231" t="s">
        <v>2617</v>
      </c>
      <c r="AI406" s="231" t="s">
        <v>2617</v>
      </c>
      <c r="AJ406" s="231" t="s">
        <v>2617</v>
      </c>
      <c r="AK406" s="231" t="s">
        <v>2617</v>
      </c>
      <c r="AL406" s="231" t="s">
        <v>2617</v>
      </c>
      <c r="AM406" s="231" t="s">
        <v>2617</v>
      </c>
      <c r="AN406" s="231" t="s">
        <v>2617</v>
      </c>
      <c r="AO406" s="231" t="s">
        <v>2617</v>
      </c>
      <c r="AP406" s="231" t="s">
        <v>2617</v>
      </c>
      <c r="AQ406" s="231">
        <v>206730</v>
      </c>
      <c r="AR406" s="231" t="s">
        <v>2612</v>
      </c>
    </row>
    <row r="407" spans="1:44" x14ac:dyDescent="0.3">
      <c r="A407" s="231">
        <v>207253</v>
      </c>
      <c r="B407" s="231" t="s">
        <v>61</v>
      </c>
      <c r="C407" s="231" t="s">
        <v>2617</v>
      </c>
      <c r="D407" s="231" t="s">
        <v>2617</v>
      </c>
      <c r="E407" s="231" t="s">
        <v>2617</v>
      </c>
      <c r="F407" s="231" t="s">
        <v>2617</v>
      </c>
      <c r="G407" s="231" t="s">
        <v>2617</v>
      </c>
      <c r="H407" s="231" t="s">
        <v>2617</v>
      </c>
      <c r="I407" s="231" t="s">
        <v>2617</v>
      </c>
      <c r="J407" s="231" t="s">
        <v>2617</v>
      </c>
      <c r="K407" s="231" t="s">
        <v>2617</v>
      </c>
      <c r="L407" s="231" t="s">
        <v>2617</v>
      </c>
      <c r="M407" s="231" t="s">
        <v>2617</v>
      </c>
      <c r="N407" s="231" t="s">
        <v>2617</v>
      </c>
      <c r="O407" s="231" t="s">
        <v>2617</v>
      </c>
      <c r="P407" s="231" t="s">
        <v>2617</v>
      </c>
      <c r="Q407" s="231" t="s">
        <v>2617</v>
      </c>
      <c r="R407" s="231" t="s">
        <v>2617</v>
      </c>
      <c r="S407" s="231" t="s">
        <v>2617</v>
      </c>
      <c r="T407" s="231" t="s">
        <v>2617</v>
      </c>
      <c r="U407" s="231" t="s">
        <v>2617</v>
      </c>
      <c r="V407" s="231" t="s">
        <v>2617</v>
      </c>
      <c r="W407" s="231" t="s">
        <v>2617</v>
      </c>
      <c r="X407" s="231" t="s">
        <v>2617</v>
      </c>
      <c r="Y407" s="231" t="s">
        <v>2617</v>
      </c>
      <c r="Z407" s="231" t="s">
        <v>2617</v>
      </c>
      <c r="AA407" s="231" t="s">
        <v>2617</v>
      </c>
      <c r="AB407" s="231" t="s">
        <v>2617</v>
      </c>
      <c r="AC407" s="231" t="s">
        <v>2617</v>
      </c>
      <c r="AD407" s="231" t="s">
        <v>2617</v>
      </c>
      <c r="AE407" s="231" t="s">
        <v>2617</v>
      </c>
      <c r="AF407" s="231" t="s">
        <v>2617</v>
      </c>
      <c r="AG407" s="231" t="s">
        <v>2617</v>
      </c>
      <c r="AH407" s="231" t="s">
        <v>2617</v>
      </c>
      <c r="AI407" s="231" t="s">
        <v>2617</v>
      </c>
      <c r="AJ407" s="231" t="s">
        <v>2617</v>
      </c>
      <c r="AK407" s="231" t="s">
        <v>2617</v>
      </c>
      <c r="AL407" s="231" t="s">
        <v>2617</v>
      </c>
      <c r="AM407" s="231" t="s">
        <v>2617</v>
      </c>
      <c r="AN407" s="231" t="s">
        <v>2617</v>
      </c>
      <c r="AO407" s="231" t="s">
        <v>2617</v>
      </c>
      <c r="AP407" s="231" t="s">
        <v>2617</v>
      </c>
      <c r="AQ407" s="231">
        <v>207253</v>
      </c>
      <c r="AR407" s="231" t="s">
        <v>2612</v>
      </c>
    </row>
    <row r="408" spans="1:44" x14ac:dyDescent="0.3">
      <c r="A408" s="231">
        <v>207836</v>
      </c>
      <c r="B408" s="231" t="s">
        <v>61</v>
      </c>
      <c r="C408" s="231" t="s">
        <v>2617</v>
      </c>
      <c r="D408" s="231" t="s">
        <v>2617</v>
      </c>
      <c r="E408" s="231" t="s">
        <v>2617</v>
      </c>
      <c r="F408" s="231" t="s">
        <v>2617</v>
      </c>
      <c r="G408" s="231" t="s">
        <v>2617</v>
      </c>
      <c r="H408" s="231" t="s">
        <v>2617</v>
      </c>
      <c r="I408" s="231" t="s">
        <v>2617</v>
      </c>
      <c r="J408" s="231" t="s">
        <v>2617</v>
      </c>
      <c r="K408" s="231" t="s">
        <v>2617</v>
      </c>
      <c r="L408" s="231" t="s">
        <v>2617</v>
      </c>
      <c r="M408" s="231" t="s">
        <v>2617</v>
      </c>
      <c r="N408" s="231" t="s">
        <v>2617</v>
      </c>
      <c r="O408" s="231" t="s">
        <v>2617</v>
      </c>
      <c r="P408" s="231" t="s">
        <v>2617</v>
      </c>
      <c r="Q408" s="231" t="s">
        <v>2617</v>
      </c>
      <c r="R408" s="231" t="s">
        <v>2617</v>
      </c>
      <c r="S408" s="231" t="s">
        <v>2617</v>
      </c>
      <c r="T408" s="231" t="s">
        <v>2617</v>
      </c>
      <c r="U408" s="231" t="s">
        <v>2617</v>
      </c>
      <c r="V408" s="231" t="s">
        <v>2617</v>
      </c>
      <c r="W408" s="231" t="s">
        <v>2617</v>
      </c>
      <c r="X408" s="231" t="s">
        <v>2617</v>
      </c>
      <c r="Y408" s="231" t="s">
        <v>2617</v>
      </c>
      <c r="Z408" s="231" t="s">
        <v>2617</v>
      </c>
      <c r="AA408" s="231" t="s">
        <v>2617</v>
      </c>
      <c r="AB408" s="231" t="s">
        <v>2617</v>
      </c>
      <c r="AC408" s="231" t="s">
        <v>2617</v>
      </c>
      <c r="AD408" s="231" t="s">
        <v>2617</v>
      </c>
      <c r="AE408" s="231" t="s">
        <v>2617</v>
      </c>
      <c r="AF408" s="231" t="s">
        <v>2617</v>
      </c>
      <c r="AG408" s="231" t="s">
        <v>2617</v>
      </c>
      <c r="AH408" s="231" t="s">
        <v>2617</v>
      </c>
      <c r="AI408" s="231" t="s">
        <v>2617</v>
      </c>
      <c r="AJ408" s="231" t="s">
        <v>2617</v>
      </c>
      <c r="AK408" s="231" t="s">
        <v>2617</v>
      </c>
      <c r="AL408" s="231" t="s">
        <v>2617</v>
      </c>
      <c r="AM408" s="231" t="s">
        <v>2617</v>
      </c>
      <c r="AN408" s="231" t="s">
        <v>2617</v>
      </c>
      <c r="AO408" s="231" t="s">
        <v>2617</v>
      </c>
      <c r="AP408" s="231" t="s">
        <v>2617</v>
      </c>
      <c r="AQ408" s="231">
        <v>207836</v>
      </c>
      <c r="AR408" s="231" t="s">
        <v>2612</v>
      </c>
    </row>
    <row r="409" spans="1:44" x14ac:dyDescent="0.3">
      <c r="A409" s="231">
        <v>200755</v>
      </c>
      <c r="B409" s="231" t="s">
        <v>61</v>
      </c>
      <c r="C409" s="231" t="s">
        <v>224</v>
      </c>
      <c r="D409" s="231" t="s">
        <v>224</v>
      </c>
      <c r="E409" s="231" t="s">
        <v>224</v>
      </c>
      <c r="F409" s="231" t="s">
        <v>224</v>
      </c>
      <c r="G409" s="231" t="s">
        <v>222</v>
      </c>
      <c r="H409" s="231" t="s">
        <v>224</v>
      </c>
      <c r="I409" s="231" t="s">
        <v>222</v>
      </c>
      <c r="J409" s="231" t="s">
        <v>224</v>
      </c>
      <c r="K409" s="231" t="s">
        <v>224</v>
      </c>
      <c r="L409" s="231" t="s">
        <v>224</v>
      </c>
      <c r="M409" s="231" t="s">
        <v>224</v>
      </c>
      <c r="N409" s="231" t="s">
        <v>224</v>
      </c>
      <c r="O409" s="231" t="s">
        <v>224</v>
      </c>
      <c r="P409" s="231" t="s">
        <v>224</v>
      </c>
      <c r="Q409" s="231" t="s">
        <v>224</v>
      </c>
      <c r="R409" s="231" t="s">
        <v>222</v>
      </c>
      <c r="S409" s="231" t="s">
        <v>222</v>
      </c>
      <c r="T409" s="231" t="s">
        <v>222</v>
      </c>
      <c r="U409" s="231" t="s">
        <v>224</v>
      </c>
      <c r="V409" s="231" t="s">
        <v>222</v>
      </c>
      <c r="W409" s="231" t="s">
        <v>224</v>
      </c>
      <c r="X409" s="231" t="s">
        <v>224</v>
      </c>
      <c r="Y409" s="231" t="s">
        <v>222</v>
      </c>
      <c r="Z409" s="231" t="s">
        <v>222</v>
      </c>
      <c r="AA409" s="231" t="s">
        <v>224</v>
      </c>
      <c r="AB409" s="231" t="s">
        <v>224</v>
      </c>
      <c r="AC409" s="231" t="s">
        <v>224</v>
      </c>
      <c r="AD409" s="231" t="s">
        <v>224</v>
      </c>
      <c r="AE409" s="231" t="s">
        <v>222</v>
      </c>
      <c r="AF409" s="231" t="s">
        <v>222</v>
      </c>
      <c r="AG409" s="231" t="s">
        <v>222</v>
      </c>
      <c r="AH409" s="231" t="s">
        <v>224</v>
      </c>
      <c r="AI409" s="231" t="s">
        <v>224</v>
      </c>
      <c r="AJ409" s="231" t="s">
        <v>222</v>
      </c>
      <c r="AK409" s="231" t="s">
        <v>224</v>
      </c>
      <c r="AL409" s="231" t="s">
        <v>222</v>
      </c>
      <c r="AM409" s="231" t="s">
        <v>222</v>
      </c>
      <c r="AN409" s="231" t="s">
        <v>224</v>
      </c>
      <c r="AO409" s="231" t="s">
        <v>222</v>
      </c>
      <c r="AP409" s="231" t="s">
        <v>222</v>
      </c>
      <c r="AQ409" s="231">
        <v>40</v>
      </c>
    </row>
    <row r="410" spans="1:44" x14ac:dyDescent="0.3">
      <c r="A410" s="231">
        <v>201397</v>
      </c>
      <c r="B410" s="231" t="s">
        <v>61</v>
      </c>
      <c r="C410" s="231" t="s">
        <v>222</v>
      </c>
      <c r="D410" s="231" t="s">
        <v>222</v>
      </c>
      <c r="E410" s="231" t="s">
        <v>222</v>
      </c>
      <c r="F410" s="231" t="s">
        <v>224</v>
      </c>
      <c r="G410" s="231" t="s">
        <v>222</v>
      </c>
      <c r="H410" s="231" t="s">
        <v>222</v>
      </c>
      <c r="I410" s="231" t="s">
        <v>224</v>
      </c>
      <c r="J410" s="231" t="s">
        <v>224</v>
      </c>
      <c r="K410" s="231" t="s">
        <v>222</v>
      </c>
      <c r="L410" s="231" t="s">
        <v>224</v>
      </c>
      <c r="M410" s="231" t="s">
        <v>224</v>
      </c>
      <c r="N410" s="231" t="s">
        <v>222</v>
      </c>
      <c r="O410" s="231" t="s">
        <v>224</v>
      </c>
      <c r="P410" s="231" t="s">
        <v>224</v>
      </c>
      <c r="Q410" s="231" t="s">
        <v>222</v>
      </c>
      <c r="R410" s="231" t="s">
        <v>224</v>
      </c>
      <c r="S410" s="231" t="s">
        <v>222</v>
      </c>
      <c r="T410" s="231" t="s">
        <v>224</v>
      </c>
      <c r="U410" s="231" t="s">
        <v>224</v>
      </c>
      <c r="V410" s="231" t="s">
        <v>222</v>
      </c>
      <c r="W410" s="231" t="s">
        <v>222</v>
      </c>
      <c r="X410" s="231" t="s">
        <v>222</v>
      </c>
      <c r="Y410" s="231" t="s">
        <v>222</v>
      </c>
      <c r="Z410" s="231" t="s">
        <v>222</v>
      </c>
      <c r="AA410" s="231" t="s">
        <v>224</v>
      </c>
      <c r="AB410" s="231" t="s">
        <v>224</v>
      </c>
      <c r="AC410" s="231" t="s">
        <v>222</v>
      </c>
      <c r="AD410" s="231" t="s">
        <v>222</v>
      </c>
      <c r="AE410" s="231" t="s">
        <v>222</v>
      </c>
      <c r="AF410" s="231" t="s">
        <v>222</v>
      </c>
      <c r="AG410" s="231" t="s">
        <v>224</v>
      </c>
      <c r="AH410" s="231" t="s">
        <v>224</v>
      </c>
      <c r="AI410" s="231" t="s">
        <v>222</v>
      </c>
      <c r="AJ410" s="231" t="s">
        <v>222</v>
      </c>
      <c r="AK410" s="231" t="s">
        <v>224</v>
      </c>
      <c r="AL410" s="231" t="s">
        <v>224</v>
      </c>
      <c r="AM410" s="231" t="s">
        <v>224</v>
      </c>
      <c r="AN410" s="231" t="s">
        <v>224</v>
      </c>
      <c r="AO410" s="231" t="s">
        <v>224</v>
      </c>
      <c r="AP410" s="231" t="s">
        <v>222</v>
      </c>
      <c r="AQ410" s="231">
        <v>40</v>
      </c>
    </row>
    <row r="411" spans="1:44" x14ac:dyDescent="0.3">
      <c r="A411" s="231">
        <v>201449</v>
      </c>
      <c r="B411" s="231" t="s">
        <v>61</v>
      </c>
      <c r="C411" s="231" t="s">
        <v>222</v>
      </c>
      <c r="D411" s="231" t="s">
        <v>222</v>
      </c>
      <c r="E411" s="231" t="s">
        <v>222</v>
      </c>
      <c r="F411" s="231" t="s">
        <v>222</v>
      </c>
      <c r="G411" s="231" t="s">
        <v>222</v>
      </c>
      <c r="H411" s="231" t="s">
        <v>224</v>
      </c>
      <c r="I411" s="231" t="s">
        <v>223</v>
      </c>
      <c r="J411" s="231" t="s">
        <v>222</v>
      </c>
      <c r="K411" s="231" t="s">
        <v>224</v>
      </c>
      <c r="L411" s="231" t="s">
        <v>222</v>
      </c>
      <c r="M411" s="231" t="s">
        <v>222</v>
      </c>
      <c r="N411" s="231" t="s">
        <v>222</v>
      </c>
      <c r="O411" s="231" t="s">
        <v>224</v>
      </c>
      <c r="P411" s="231" t="s">
        <v>224</v>
      </c>
      <c r="Q411" s="231" t="s">
        <v>222</v>
      </c>
      <c r="R411" s="231" t="s">
        <v>222</v>
      </c>
      <c r="S411" s="231" t="s">
        <v>222</v>
      </c>
      <c r="T411" s="231" t="s">
        <v>222</v>
      </c>
      <c r="U411" s="231" t="s">
        <v>222</v>
      </c>
      <c r="V411" s="231" t="s">
        <v>224</v>
      </c>
      <c r="W411" s="231" t="s">
        <v>223</v>
      </c>
      <c r="X411" s="231" t="s">
        <v>222</v>
      </c>
      <c r="Y411" s="231" t="s">
        <v>222</v>
      </c>
      <c r="Z411" s="231" t="s">
        <v>223</v>
      </c>
      <c r="AA411" s="231" t="s">
        <v>224</v>
      </c>
      <c r="AB411" s="231" t="s">
        <v>222</v>
      </c>
      <c r="AC411" s="231" t="s">
        <v>222</v>
      </c>
      <c r="AD411" s="231" t="s">
        <v>222</v>
      </c>
      <c r="AE411" s="231" t="s">
        <v>222</v>
      </c>
      <c r="AF411" s="231" t="s">
        <v>222</v>
      </c>
      <c r="AG411" s="231" t="s">
        <v>223</v>
      </c>
      <c r="AH411" s="231" t="s">
        <v>222</v>
      </c>
      <c r="AI411" s="231" t="s">
        <v>223</v>
      </c>
      <c r="AJ411" s="231" t="s">
        <v>223</v>
      </c>
      <c r="AK411" s="231" t="s">
        <v>222</v>
      </c>
      <c r="AL411" s="231" t="s">
        <v>223</v>
      </c>
      <c r="AM411" s="231" t="s">
        <v>223</v>
      </c>
      <c r="AN411" s="231" t="s">
        <v>223</v>
      </c>
      <c r="AO411" s="231" t="s">
        <v>223</v>
      </c>
      <c r="AP411" s="231" t="s">
        <v>223</v>
      </c>
      <c r="AQ411" s="231">
        <v>40</v>
      </c>
    </row>
    <row r="412" spans="1:44" x14ac:dyDescent="0.3">
      <c r="A412" s="231">
        <v>201582</v>
      </c>
      <c r="B412" s="231" t="s">
        <v>61</v>
      </c>
      <c r="C412" s="231" t="s">
        <v>222</v>
      </c>
      <c r="D412" s="231" t="s">
        <v>222</v>
      </c>
      <c r="E412" s="231" t="s">
        <v>222</v>
      </c>
      <c r="F412" s="231" t="s">
        <v>224</v>
      </c>
      <c r="G412" s="231" t="s">
        <v>224</v>
      </c>
      <c r="H412" s="231" t="s">
        <v>224</v>
      </c>
      <c r="I412" s="231" t="s">
        <v>222</v>
      </c>
      <c r="J412" s="231" t="s">
        <v>222</v>
      </c>
      <c r="K412" s="231" t="s">
        <v>222</v>
      </c>
      <c r="L412" s="231" t="s">
        <v>222</v>
      </c>
      <c r="M412" s="231" t="s">
        <v>222</v>
      </c>
      <c r="N412" s="231" t="s">
        <v>222</v>
      </c>
      <c r="O412" s="231" t="s">
        <v>224</v>
      </c>
      <c r="P412" s="231" t="s">
        <v>224</v>
      </c>
      <c r="Q412" s="231" t="s">
        <v>222</v>
      </c>
      <c r="R412" s="231" t="s">
        <v>222</v>
      </c>
      <c r="S412" s="231" t="s">
        <v>222</v>
      </c>
      <c r="T412" s="231" t="s">
        <v>222</v>
      </c>
      <c r="U412" s="231" t="s">
        <v>222</v>
      </c>
      <c r="V412" s="231" t="s">
        <v>222</v>
      </c>
      <c r="W412" s="231" t="s">
        <v>224</v>
      </c>
      <c r="X412" s="231" t="s">
        <v>224</v>
      </c>
      <c r="Y412" s="231" t="s">
        <v>222</v>
      </c>
      <c r="Z412" s="231" t="s">
        <v>224</v>
      </c>
      <c r="AA412" s="231" t="s">
        <v>224</v>
      </c>
      <c r="AB412" s="231" t="s">
        <v>224</v>
      </c>
      <c r="AC412" s="231" t="s">
        <v>224</v>
      </c>
      <c r="AD412" s="231" t="s">
        <v>224</v>
      </c>
      <c r="AE412" s="231" t="s">
        <v>222</v>
      </c>
      <c r="AF412" s="231" t="s">
        <v>222</v>
      </c>
      <c r="AG412" s="231" t="s">
        <v>224</v>
      </c>
      <c r="AH412" s="231" t="s">
        <v>222</v>
      </c>
      <c r="AI412" s="231" t="s">
        <v>222</v>
      </c>
      <c r="AJ412" s="231" t="s">
        <v>224</v>
      </c>
      <c r="AK412" s="231" t="s">
        <v>222</v>
      </c>
      <c r="AL412" s="231" t="s">
        <v>222</v>
      </c>
      <c r="AM412" s="231" t="s">
        <v>224</v>
      </c>
      <c r="AN412" s="231" t="s">
        <v>224</v>
      </c>
      <c r="AO412" s="231" t="s">
        <v>222</v>
      </c>
      <c r="AP412" s="231" t="s">
        <v>222</v>
      </c>
      <c r="AQ412" s="231">
        <v>40</v>
      </c>
    </row>
    <row r="413" spans="1:44" x14ac:dyDescent="0.3">
      <c r="A413" s="231">
        <v>201659</v>
      </c>
      <c r="B413" s="231" t="s">
        <v>61</v>
      </c>
      <c r="C413" s="231" t="s">
        <v>224</v>
      </c>
      <c r="D413" s="231" t="s">
        <v>222</v>
      </c>
      <c r="E413" s="231" t="s">
        <v>224</v>
      </c>
      <c r="F413" s="231" t="s">
        <v>222</v>
      </c>
      <c r="G413" s="231" t="s">
        <v>222</v>
      </c>
      <c r="H413" s="231" t="s">
        <v>224</v>
      </c>
      <c r="I413" s="231" t="s">
        <v>224</v>
      </c>
      <c r="J413" s="231" t="s">
        <v>222</v>
      </c>
      <c r="K413" s="231" t="s">
        <v>222</v>
      </c>
      <c r="L413" s="231" t="s">
        <v>224</v>
      </c>
      <c r="M413" s="231" t="s">
        <v>224</v>
      </c>
      <c r="N413" s="231" t="s">
        <v>222</v>
      </c>
      <c r="O413" s="231" t="s">
        <v>224</v>
      </c>
      <c r="P413" s="231" t="s">
        <v>224</v>
      </c>
      <c r="Q413" s="231" t="s">
        <v>224</v>
      </c>
      <c r="R413" s="231" t="s">
        <v>222</v>
      </c>
      <c r="S413" s="231" t="s">
        <v>222</v>
      </c>
      <c r="T413" s="231" t="s">
        <v>222</v>
      </c>
      <c r="U413" s="231" t="s">
        <v>222</v>
      </c>
      <c r="V413" s="231" t="s">
        <v>222</v>
      </c>
      <c r="W413" s="231" t="s">
        <v>222</v>
      </c>
      <c r="X413" s="231" t="s">
        <v>222</v>
      </c>
      <c r="Y413" s="231" t="s">
        <v>222</v>
      </c>
      <c r="Z413" s="231" t="s">
        <v>222</v>
      </c>
      <c r="AA413" s="231" t="s">
        <v>222</v>
      </c>
      <c r="AB413" s="231" t="s">
        <v>224</v>
      </c>
      <c r="AC413" s="231" t="s">
        <v>224</v>
      </c>
      <c r="AD413" s="231" t="s">
        <v>224</v>
      </c>
      <c r="AE413" s="231" t="s">
        <v>222</v>
      </c>
      <c r="AF413" s="231" t="s">
        <v>222</v>
      </c>
      <c r="AG413" s="231" t="s">
        <v>224</v>
      </c>
      <c r="AH413" s="231" t="s">
        <v>222</v>
      </c>
      <c r="AI413" s="231" t="s">
        <v>222</v>
      </c>
      <c r="AJ413" s="231" t="s">
        <v>224</v>
      </c>
      <c r="AK413" s="231" t="s">
        <v>224</v>
      </c>
      <c r="AL413" s="231" t="s">
        <v>224</v>
      </c>
      <c r="AM413" s="231" t="s">
        <v>222</v>
      </c>
      <c r="AN413" s="231" t="s">
        <v>222</v>
      </c>
      <c r="AO413" s="231" t="s">
        <v>222</v>
      </c>
      <c r="AP413" s="231" t="s">
        <v>224</v>
      </c>
      <c r="AQ413" s="231">
        <v>40</v>
      </c>
    </row>
    <row r="414" spans="1:44" x14ac:dyDescent="0.3">
      <c r="A414" s="231">
        <v>201799</v>
      </c>
      <c r="B414" s="231" t="s">
        <v>61</v>
      </c>
      <c r="C414" s="231" t="s">
        <v>224</v>
      </c>
      <c r="D414" s="231" t="s">
        <v>222</v>
      </c>
      <c r="E414" s="231" t="s">
        <v>222</v>
      </c>
      <c r="F414" s="231" t="s">
        <v>222</v>
      </c>
      <c r="G414" s="231" t="s">
        <v>224</v>
      </c>
      <c r="H414" s="231" t="s">
        <v>222</v>
      </c>
      <c r="I414" s="231" t="s">
        <v>224</v>
      </c>
      <c r="J414" s="231" t="s">
        <v>224</v>
      </c>
      <c r="K414" s="231" t="s">
        <v>222</v>
      </c>
      <c r="L414" s="231" t="s">
        <v>222</v>
      </c>
      <c r="M414" s="231" t="s">
        <v>224</v>
      </c>
      <c r="N414" s="231" t="s">
        <v>222</v>
      </c>
      <c r="O414" s="231" t="s">
        <v>222</v>
      </c>
      <c r="P414" s="231" t="s">
        <v>222</v>
      </c>
      <c r="Q414" s="231" t="s">
        <v>222</v>
      </c>
      <c r="R414" s="231" t="s">
        <v>222</v>
      </c>
      <c r="S414" s="231" t="s">
        <v>222</v>
      </c>
      <c r="T414" s="231" t="s">
        <v>222</v>
      </c>
      <c r="U414" s="231" t="s">
        <v>222</v>
      </c>
      <c r="V414" s="231" t="s">
        <v>222</v>
      </c>
      <c r="W414" s="231" t="s">
        <v>222</v>
      </c>
      <c r="X414" s="231" t="s">
        <v>224</v>
      </c>
      <c r="Y414" s="231" t="s">
        <v>222</v>
      </c>
      <c r="Z414" s="231" t="s">
        <v>222</v>
      </c>
      <c r="AA414" s="231" t="s">
        <v>224</v>
      </c>
      <c r="AB414" s="231" t="s">
        <v>222</v>
      </c>
      <c r="AC414" s="231" t="s">
        <v>222</v>
      </c>
      <c r="AD414" s="231" t="s">
        <v>222</v>
      </c>
      <c r="AE414" s="231" t="s">
        <v>222</v>
      </c>
      <c r="AF414" s="231" t="s">
        <v>222</v>
      </c>
      <c r="AG414" s="231" t="s">
        <v>222</v>
      </c>
      <c r="AH414" s="231" t="s">
        <v>222</v>
      </c>
      <c r="AI414" s="231" t="s">
        <v>224</v>
      </c>
      <c r="AJ414" s="231" t="s">
        <v>222</v>
      </c>
      <c r="AK414" s="231" t="s">
        <v>222</v>
      </c>
      <c r="AL414" s="231" t="s">
        <v>222</v>
      </c>
      <c r="AM414" s="231" t="s">
        <v>224</v>
      </c>
      <c r="AN414" s="231" t="s">
        <v>222</v>
      </c>
      <c r="AO414" s="231" t="s">
        <v>224</v>
      </c>
      <c r="AP414" s="231" t="s">
        <v>222</v>
      </c>
      <c r="AQ414" s="231">
        <v>40</v>
      </c>
    </row>
    <row r="415" spans="1:44" x14ac:dyDescent="0.3">
      <c r="A415" s="231">
        <v>202183</v>
      </c>
      <c r="B415" s="231" t="s">
        <v>61</v>
      </c>
      <c r="C415" s="231" t="s">
        <v>222</v>
      </c>
      <c r="D415" s="231" t="s">
        <v>224</v>
      </c>
      <c r="E415" s="231" t="s">
        <v>222</v>
      </c>
      <c r="F415" s="231" t="s">
        <v>224</v>
      </c>
      <c r="G415" s="231" t="s">
        <v>222</v>
      </c>
      <c r="H415" s="231" t="s">
        <v>222</v>
      </c>
      <c r="I415" s="231" t="s">
        <v>224</v>
      </c>
      <c r="J415" s="231" t="s">
        <v>222</v>
      </c>
      <c r="K415" s="231" t="s">
        <v>224</v>
      </c>
      <c r="L415" s="231" t="s">
        <v>222</v>
      </c>
      <c r="M415" s="231" t="s">
        <v>224</v>
      </c>
      <c r="N415" s="231" t="s">
        <v>222</v>
      </c>
      <c r="O415" s="231" t="s">
        <v>222</v>
      </c>
      <c r="P415" s="231" t="s">
        <v>222</v>
      </c>
      <c r="Q415" s="231" t="s">
        <v>224</v>
      </c>
      <c r="R415" s="231" t="s">
        <v>224</v>
      </c>
      <c r="S415" s="231" t="s">
        <v>222</v>
      </c>
      <c r="T415" s="231" t="s">
        <v>222</v>
      </c>
      <c r="U415" s="231" t="s">
        <v>222</v>
      </c>
      <c r="V415" s="231" t="s">
        <v>222</v>
      </c>
      <c r="W415" s="231" t="s">
        <v>224</v>
      </c>
      <c r="X415" s="231" t="s">
        <v>222</v>
      </c>
      <c r="Y415" s="231" t="s">
        <v>222</v>
      </c>
      <c r="Z415" s="231" t="s">
        <v>222</v>
      </c>
      <c r="AA415" s="231" t="s">
        <v>222</v>
      </c>
      <c r="AB415" s="231" t="s">
        <v>222</v>
      </c>
      <c r="AC415" s="231" t="s">
        <v>222</v>
      </c>
      <c r="AD415" s="231" t="s">
        <v>222</v>
      </c>
      <c r="AE415" s="231" t="s">
        <v>222</v>
      </c>
      <c r="AF415" s="231" t="s">
        <v>222</v>
      </c>
      <c r="AG415" s="231" t="s">
        <v>222</v>
      </c>
      <c r="AH415" s="231" t="s">
        <v>222</v>
      </c>
      <c r="AI415" s="231" t="s">
        <v>222</v>
      </c>
      <c r="AJ415" s="231" t="s">
        <v>222</v>
      </c>
      <c r="AK415" s="231" t="s">
        <v>222</v>
      </c>
      <c r="AL415" s="231" t="s">
        <v>222</v>
      </c>
      <c r="AM415" s="231" t="s">
        <v>222</v>
      </c>
      <c r="AN415" s="231" t="s">
        <v>222</v>
      </c>
      <c r="AO415" s="231" t="s">
        <v>222</v>
      </c>
      <c r="AP415" s="231" t="s">
        <v>224</v>
      </c>
      <c r="AQ415" s="231">
        <v>40</v>
      </c>
    </row>
    <row r="416" spans="1:44" x14ac:dyDescent="0.3">
      <c r="A416" s="231">
        <v>202277</v>
      </c>
      <c r="B416" s="231" t="s">
        <v>61</v>
      </c>
      <c r="C416" s="231" t="s">
        <v>222</v>
      </c>
      <c r="D416" s="231" t="s">
        <v>222</v>
      </c>
      <c r="E416" s="231" t="s">
        <v>222</v>
      </c>
      <c r="F416" s="231" t="s">
        <v>222</v>
      </c>
      <c r="G416" s="231" t="s">
        <v>222</v>
      </c>
      <c r="H416" s="231" t="s">
        <v>224</v>
      </c>
      <c r="I416" s="231" t="s">
        <v>222</v>
      </c>
      <c r="J416" s="231" t="s">
        <v>222</v>
      </c>
      <c r="K416" s="231" t="s">
        <v>222</v>
      </c>
      <c r="L416" s="231" t="s">
        <v>222</v>
      </c>
      <c r="M416" s="231" t="s">
        <v>222</v>
      </c>
      <c r="N416" s="231" t="s">
        <v>222</v>
      </c>
      <c r="O416" s="231" t="s">
        <v>222</v>
      </c>
      <c r="P416" s="231" t="s">
        <v>222</v>
      </c>
      <c r="Q416" s="231" t="s">
        <v>224</v>
      </c>
      <c r="R416" s="231" t="s">
        <v>222</v>
      </c>
      <c r="S416" s="231" t="s">
        <v>222</v>
      </c>
      <c r="T416" s="231" t="s">
        <v>222</v>
      </c>
      <c r="U416" s="231" t="s">
        <v>224</v>
      </c>
      <c r="V416" s="231" t="s">
        <v>222</v>
      </c>
      <c r="W416" s="231" t="s">
        <v>222</v>
      </c>
      <c r="X416" s="231" t="s">
        <v>222</v>
      </c>
      <c r="Y416" s="231" t="s">
        <v>222</v>
      </c>
      <c r="Z416" s="231" t="s">
        <v>224</v>
      </c>
      <c r="AA416" s="231" t="s">
        <v>222</v>
      </c>
      <c r="AB416" s="231" t="s">
        <v>222</v>
      </c>
      <c r="AC416" s="231" t="s">
        <v>222</v>
      </c>
      <c r="AD416" s="231" t="s">
        <v>222</v>
      </c>
      <c r="AE416" s="231" t="s">
        <v>222</v>
      </c>
      <c r="AF416" s="231" t="s">
        <v>222</v>
      </c>
      <c r="AG416" s="231" t="s">
        <v>222</v>
      </c>
      <c r="AH416" s="231" t="s">
        <v>222</v>
      </c>
      <c r="AI416" s="231" t="s">
        <v>222</v>
      </c>
      <c r="AJ416" s="231" t="s">
        <v>224</v>
      </c>
      <c r="AK416" s="231" t="s">
        <v>222</v>
      </c>
      <c r="AL416" s="231" t="s">
        <v>222</v>
      </c>
      <c r="AM416" s="231" t="s">
        <v>222</v>
      </c>
      <c r="AN416" s="231" t="s">
        <v>224</v>
      </c>
      <c r="AO416" s="231" t="s">
        <v>222</v>
      </c>
      <c r="AP416" s="231" t="s">
        <v>222</v>
      </c>
      <c r="AQ416" s="231">
        <v>40</v>
      </c>
    </row>
    <row r="417" spans="1:43" x14ac:dyDescent="0.3">
      <c r="A417" s="231">
        <v>202345</v>
      </c>
      <c r="B417" s="231" t="s">
        <v>61</v>
      </c>
      <c r="C417" s="231" t="s">
        <v>222</v>
      </c>
      <c r="D417" s="231" t="s">
        <v>222</v>
      </c>
      <c r="E417" s="231" t="s">
        <v>224</v>
      </c>
      <c r="F417" s="231" t="s">
        <v>224</v>
      </c>
      <c r="G417" s="231" t="s">
        <v>224</v>
      </c>
      <c r="H417" s="231" t="s">
        <v>224</v>
      </c>
      <c r="I417" s="231" t="s">
        <v>224</v>
      </c>
      <c r="J417" s="231" t="s">
        <v>224</v>
      </c>
      <c r="K417" s="231" t="s">
        <v>224</v>
      </c>
      <c r="L417" s="231" t="s">
        <v>224</v>
      </c>
      <c r="M417" s="231" t="s">
        <v>222</v>
      </c>
      <c r="N417" s="231" t="s">
        <v>222</v>
      </c>
      <c r="O417" s="231" t="s">
        <v>222</v>
      </c>
      <c r="P417" s="231" t="s">
        <v>222</v>
      </c>
      <c r="Q417" s="231" t="s">
        <v>222</v>
      </c>
      <c r="R417" s="231" t="s">
        <v>222</v>
      </c>
      <c r="S417" s="231" t="s">
        <v>224</v>
      </c>
      <c r="T417" s="231" t="s">
        <v>222</v>
      </c>
      <c r="U417" s="231" t="s">
        <v>222</v>
      </c>
      <c r="V417" s="231" t="s">
        <v>222</v>
      </c>
      <c r="W417" s="231" t="s">
        <v>222</v>
      </c>
      <c r="X417" s="231" t="s">
        <v>222</v>
      </c>
      <c r="Y417" s="231" t="s">
        <v>222</v>
      </c>
      <c r="Z417" s="231" t="s">
        <v>222</v>
      </c>
      <c r="AA417" s="231" t="s">
        <v>224</v>
      </c>
      <c r="AB417" s="231" t="s">
        <v>222</v>
      </c>
      <c r="AC417" s="231" t="s">
        <v>224</v>
      </c>
      <c r="AD417" s="231" t="s">
        <v>224</v>
      </c>
      <c r="AE417" s="231" t="s">
        <v>222</v>
      </c>
      <c r="AF417" s="231" t="s">
        <v>224</v>
      </c>
      <c r="AG417" s="231" t="s">
        <v>223</v>
      </c>
      <c r="AH417" s="231" t="s">
        <v>224</v>
      </c>
      <c r="AI417" s="231" t="s">
        <v>222</v>
      </c>
      <c r="AJ417" s="231" t="s">
        <v>224</v>
      </c>
      <c r="AK417" s="231" t="s">
        <v>222</v>
      </c>
      <c r="AL417" s="231" t="s">
        <v>222</v>
      </c>
      <c r="AM417" s="231" t="s">
        <v>224</v>
      </c>
      <c r="AN417" s="231" t="s">
        <v>224</v>
      </c>
      <c r="AO417" s="231" t="s">
        <v>224</v>
      </c>
      <c r="AP417" s="231" t="s">
        <v>224</v>
      </c>
      <c r="AQ417" s="231">
        <v>40</v>
      </c>
    </row>
    <row r="418" spans="1:43" x14ac:dyDescent="0.3">
      <c r="A418" s="231">
        <v>202403</v>
      </c>
      <c r="B418" s="231" t="s">
        <v>61</v>
      </c>
      <c r="C418" s="231" t="s">
        <v>222</v>
      </c>
      <c r="D418" s="231" t="s">
        <v>222</v>
      </c>
      <c r="E418" s="231" t="s">
        <v>222</v>
      </c>
      <c r="F418" s="231" t="s">
        <v>224</v>
      </c>
      <c r="G418" s="231" t="s">
        <v>222</v>
      </c>
      <c r="H418" s="231" t="s">
        <v>224</v>
      </c>
      <c r="I418" s="231" t="s">
        <v>222</v>
      </c>
      <c r="J418" s="231" t="s">
        <v>222</v>
      </c>
      <c r="K418" s="231" t="s">
        <v>222</v>
      </c>
      <c r="L418" s="231" t="s">
        <v>224</v>
      </c>
      <c r="M418" s="231" t="s">
        <v>224</v>
      </c>
      <c r="N418" s="231" t="s">
        <v>224</v>
      </c>
      <c r="O418" s="231" t="s">
        <v>224</v>
      </c>
      <c r="P418" s="231" t="s">
        <v>224</v>
      </c>
      <c r="Q418" s="231" t="s">
        <v>224</v>
      </c>
      <c r="R418" s="231" t="s">
        <v>224</v>
      </c>
      <c r="S418" s="231" t="s">
        <v>222</v>
      </c>
      <c r="T418" s="231" t="s">
        <v>224</v>
      </c>
      <c r="U418" s="231" t="s">
        <v>222</v>
      </c>
      <c r="V418" s="231" t="s">
        <v>224</v>
      </c>
      <c r="W418" s="231" t="s">
        <v>222</v>
      </c>
      <c r="X418" s="231" t="s">
        <v>222</v>
      </c>
      <c r="Y418" s="231" t="s">
        <v>222</v>
      </c>
      <c r="Z418" s="231" t="s">
        <v>222</v>
      </c>
      <c r="AA418" s="231" t="s">
        <v>224</v>
      </c>
      <c r="AB418" s="231" t="s">
        <v>224</v>
      </c>
      <c r="AC418" s="231" t="s">
        <v>224</v>
      </c>
      <c r="AD418" s="231" t="s">
        <v>224</v>
      </c>
      <c r="AE418" s="231" t="s">
        <v>224</v>
      </c>
      <c r="AF418" s="231" t="s">
        <v>222</v>
      </c>
      <c r="AG418" s="231" t="s">
        <v>222</v>
      </c>
      <c r="AH418" s="231" t="s">
        <v>222</v>
      </c>
      <c r="AI418" s="231" t="s">
        <v>222</v>
      </c>
      <c r="AJ418" s="231" t="s">
        <v>222</v>
      </c>
      <c r="AK418" s="231" t="s">
        <v>222</v>
      </c>
      <c r="AL418" s="231" t="s">
        <v>222</v>
      </c>
      <c r="AM418" s="231" t="s">
        <v>222</v>
      </c>
      <c r="AN418" s="231" t="s">
        <v>222</v>
      </c>
      <c r="AO418" s="231" t="s">
        <v>222</v>
      </c>
      <c r="AP418" s="231" t="s">
        <v>222</v>
      </c>
      <c r="AQ418" s="231">
        <v>40</v>
      </c>
    </row>
    <row r="419" spans="1:43" x14ac:dyDescent="0.3">
      <c r="A419" s="231">
        <v>202768</v>
      </c>
      <c r="B419" s="231" t="s">
        <v>61</v>
      </c>
      <c r="C419" s="231" t="s">
        <v>224</v>
      </c>
      <c r="D419" s="231" t="s">
        <v>222</v>
      </c>
      <c r="E419" s="231" t="s">
        <v>224</v>
      </c>
      <c r="F419" s="231" t="s">
        <v>222</v>
      </c>
      <c r="G419" s="231" t="s">
        <v>224</v>
      </c>
      <c r="H419" s="231" t="s">
        <v>222</v>
      </c>
      <c r="I419" s="231" t="s">
        <v>222</v>
      </c>
      <c r="J419" s="231" t="s">
        <v>222</v>
      </c>
      <c r="K419" s="231" t="s">
        <v>222</v>
      </c>
      <c r="L419" s="231" t="s">
        <v>222</v>
      </c>
      <c r="M419" s="231" t="s">
        <v>224</v>
      </c>
      <c r="N419" s="231" t="s">
        <v>224</v>
      </c>
      <c r="O419" s="231" t="s">
        <v>224</v>
      </c>
      <c r="P419" s="231" t="s">
        <v>224</v>
      </c>
      <c r="Q419" s="231" t="s">
        <v>223</v>
      </c>
      <c r="R419" s="231" t="s">
        <v>224</v>
      </c>
      <c r="S419" s="231" t="s">
        <v>222</v>
      </c>
      <c r="T419" s="231" t="s">
        <v>224</v>
      </c>
      <c r="U419" s="231" t="s">
        <v>224</v>
      </c>
      <c r="V419" s="231" t="s">
        <v>224</v>
      </c>
      <c r="W419" s="231" t="s">
        <v>222</v>
      </c>
      <c r="X419" s="231" t="s">
        <v>222</v>
      </c>
      <c r="Y419" s="231" t="s">
        <v>222</v>
      </c>
      <c r="Z419" s="231" t="s">
        <v>224</v>
      </c>
      <c r="AA419" s="231" t="s">
        <v>224</v>
      </c>
      <c r="AB419" s="231" t="s">
        <v>222</v>
      </c>
      <c r="AC419" s="231" t="s">
        <v>223</v>
      </c>
      <c r="AD419" s="231" t="s">
        <v>222</v>
      </c>
      <c r="AE419" s="231" t="s">
        <v>222</v>
      </c>
      <c r="AF419" s="231" t="s">
        <v>222</v>
      </c>
      <c r="AG419" s="231" t="s">
        <v>224</v>
      </c>
      <c r="AH419" s="231" t="s">
        <v>224</v>
      </c>
      <c r="AI419" s="231" t="s">
        <v>224</v>
      </c>
      <c r="AJ419" s="231" t="s">
        <v>224</v>
      </c>
      <c r="AK419" s="231" t="s">
        <v>224</v>
      </c>
      <c r="AL419" s="231" t="s">
        <v>223</v>
      </c>
      <c r="AM419" s="231" t="s">
        <v>223</v>
      </c>
      <c r="AN419" s="231" t="s">
        <v>222</v>
      </c>
      <c r="AO419" s="231" t="s">
        <v>223</v>
      </c>
      <c r="AP419" s="231" t="s">
        <v>223</v>
      </c>
      <c r="AQ419" s="231">
        <v>40</v>
      </c>
    </row>
    <row r="420" spans="1:43" x14ac:dyDescent="0.3">
      <c r="A420" s="231">
        <v>202895</v>
      </c>
      <c r="B420" s="231" t="s">
        <v>61</v>
      </c>
      <c r="C420" s="231" t="s">
        <v>222</v>
      </c>
      <c r="D420" s="231" t="s">
        <v>224</v>
      </c>
      <c r="E420" s="231" t="s">
        <v>224</v>
      </c>
      <c r="F420" s="231" t="s">
        <v>224</v>
      </c>
      <c r="G420" s="231" t="s">
        <v>222</v>
      </c>
      <c r="H420" s="231" t="s">
        <v>222</v>
      </c>
      <c r="I420" s="231" t="s">
        <v>222</v>
      </c>
      <c r="J420" s="231" t="s">
        <v>222</v>
      </c>
      <c r="K420" s="231" t="s">
        <v>224</v>
      </c>
      <c r="L420" s="231" t="s">
        <v>222</v>
      </c>
      <c r="M420" s="231" t="s">
        <v>224</v>
      </c>
      <c r="N420" s="231" t="s">
        <v>222</v>
      </c>
      <c r="O420" s="231" t="s">
        <v>224</v>
      </c>
      <c r="P420" s="231" t="s">
        <v>224</v>
      </c>
      <c r="Q420" s="231" t="s">
        <v>224</v>
      </c>
      <c r="R420" s="231" t="s">
        <v>222</v>
      </c>
      <c r="S420" s="231" t="s">
        <v>222</v>
      </c>
      <c r="T420" s="231" t="s">
        <v>224</v>
      </c>
      <c r="U420" s="231" t="s">
        <v>224</v>
      </c>
      <c r="V420" s="231" t="s">
        <v>222</v>
      </c>
      <c r="W420" s="231" t="s">
        <v>224</v>
      </c>
      <c r="X420" s="231" t="s">
        <v>224</v>
      </c>
      <c r="Y420" s="231" t="s">
        <v>224</v>
      </c>
      <c r="Z420" s="231" t="s">
        <v>224</v>
      </c>
      <c r="AA420" s="231" t="s">
        <v>222</v>
      </c>
      <c r="AB420" s="231" t="s">
        <v>224</v>
      </c>
      <c r="AC420" s="231" t="s">
        <v>224</v>
      </c>
      <c r="AD420" s="231" t="s">
        <v>224</v>
      </c>
      <c r="AE420" s="231" t="s">
        <v>224</v>
      </c>
      <c r="AF420" s="231" t="s">
        <v>222</v>
      </c>
      <c r="AG420" s="231" t="s">
        <v>224</v>
      </c>
      <c r="AH420" s="231" t="s">
        <v>224</v>
      </c>
      <c r="AI420" s="231" t="s">
        <v>222</v>
      </c>
      <c r="AJ420" s="231" t="s">
        <v>222</v>
      </c>
      <c r="AK420" s="231" t="s">
        <v>222</v>
      </c>
      <c r="AL420" s="231" t="s">
        <v>222</v>
      </c>
      <c r="AM420" s="231" t="s">
        <v>222</v>
      </c>
      <c r="AN420" s="231" t="s">
        <v>224</v>
      </c>
      <c r="AO420" s="231" t="s">
        <v>224</v>
      </c>
      <c r="AP420" s="231" t="s">
        <v>224</v>
      </c>
      <c r="AQ420" s="231">
        <v>40</v>
      </c>
    </row>
    <row r="421" spans="1:43" x14ac:dyDescent="0.3">
      <c r="A421" s="231">
        <v>202919</v>
      </c>
      <c r="B421" s="231" t="s">
        <v>61</v>
      </c>
      <c r="C421" s="231" t="s">
        <v>222</v>
      </c>
      <c r="D421" s="231" t="s">
        <v>222</v>
      </c>
      <c r="E421" s="231" t="s">
        <v>222</v>
      </c>
      <c r="F421" s="231" t="s">
        <v>224</v>
      </c>
      <c r="G421" s="231" t="s">
        <v>222</v>
      </c>
      <c r="H421" s="231" t="s">
        <v>222</v>
      </c>
      <c r="I421" s="231" t="s">
        <v>224</v>
      </c>
      <c r="J421" s="231" t="s">
        <v>222</v>
      </c>
      <c r="K421" s="231" t="s">
        <v>222</v>
      </c>
      <c r="L421" s="231" t="s">
        <v>222</v>
      </c>
      <c r="M421" s="231" t="s">
        <v>222</v>
      </c>
      <c r="N421" s="231" t="s">
        <v>224</v>
      </c>
      <c r="O421" s="231" t="s">
        <v>222</v>
      </c>
      <c r="P421" s="231" t="s">
        <v>224</v>
      </c>
      <c r="Q421" s="231" t="s">
        <v>222</v>
      </c>
      <c r="R421" s="231" t="s">
        <v>222</v>
      </c>
      <c r="S421" s="231" t="s">
        <v>222</v>
      </c>
      <c r="T421" s="231" t="s">
        <v>222</v>
      </c>
      <c r="U421" s="231" t="s">
        <v>222</v>
      </c>
      <c r="V421" s="231" t="s">
        <v>222</v>
      </c>
      <c r="W421" s="231" t="s">
        <v>224</v>
      </c>
      <c r="X421" s="231" t="s">
        <v>222</v>
      </c>
      <c r="Y421" s="231" t="s">
        <v>222</v>
      </c>
      <c r="Z421" s="231" t="s">
        <v>222</v>
      </c>
      <c r="AA421" s="231" t="s">
        <v>222</v>
      </c>
      <c r="AB421" s="231" t="s">
        <v>222</v>
      </c>
      <c r="AC421" s="231" t="s">
        <v>224</v>
      </c>
      <c r="AD421" s="231" t="s">
        <v>224</v>
      </c>
      <c r="AE421" s="231" t="s">
        <v>222</v>
      </c>
      <c r="AF421" s="231" t="s">
        <v>222</v>
      </c>
      <c r="AG421" s="231" t="s">
        <v>222</v>
      </c>
      <c r="AH421" s="231" t="s">
        <v>222</v>
      </c>
      <c r="AI421" s="231" t="s">
        <v>222</v>
      </c>
      <c r="AJ421" s="231" t="s">
        <v>224</v>
      </c>
      <c r="AK421" s="231" t="s">
        <v>222</v>
      </c>
      <c r="AL421" s="231" t="s">
        <v>223</v>
      </c>
      <c r="AM421" s="231" t="s">
        <v>223</v>
      </c>
      <c r="AN421" s="231" t="s">
        <v>223</v>
      </c>
      <c r="AO421" s="231" t="s">
        <v>223</v>
      </c>
      <c r="AP421" s="231" t="s">
        <v>223</v>
      </c>
      <c r="AQ421" s="231">
        <v>40</v>
      </c>
    </row>
    <row r="422" spans="1:43" x14ac:dyDescent="0.3">
      <c r="A422" s="231">
        <v>203189</v>
      </c>
      <c r="B422" s="231" t="s">
        <v>61</v>
      </c>
      <c r="C422" s="231" t="s">
        <v>222</v>
      </c>
      <c r="D422" s="231" t="s">
        <v>222</v>
      </c>
      <c r="E422" s="231" t="s">
        <v>222</v>
      </c>
      <c r="F422" s="231" t="s">
        <v>224</v>
      </c>
      <c r="G422" s="231" t="s">
        <v>222</v>
      </c>
      <c r="H422" s="231" t="s">
        <v>222</v>
      </c>
      <c r="I422" s="231" t="s">
        <v>224</v>
      </c>
      <c r="J422" s="231" t="s">
        <v>224</v>
      </c>
      <c r="K422" s="231" t="s">
        <v>224</v>
      </c>
      <c r="L422" s="231" t="s">
        <v>224</v>
      </c>
      <c r="M422" s="231" t="s">
        <v>223</v>
      </c>
      <c r="N422" s="231" t="s">
        <v>224</v>
      </c>
      <c r="O422" s="231" t="s">
        <v>224</v>
      </c>
      <c r="P422" s="231" t="s">
        <v>222</v>
      </c>
      <c r="Q422" s="231" t="s">
        <v>222</v>
      </c>
      <c r="R422" s="231" t="s">
        <v>224</v>
      </c>
      <c r="S422" s="231" t="s">
        <v>224</v>
      </c>
      <c r="T422" s="231" t="s">
        <v>224</v>
      </c>
      <c r="U422" s="231" t="s">
        <v>224</v>
      </c>
      <c r="V422" s="231" t="s">
        <v>222</v>
      </c>
      <c r="W422" s="231" t="s">
        <v>224</v>
      </c>
      <c r="X422" s="231" t="s">
        <v>224</v>
      </c>
      <c r="Y422" s="231" t="s">
        <v>222</v>
      </c>
      <c r="Z422" s="231" t="s">
        <v>222</v>
      </c>
      <c r="AA422" s="231" t="s">
        <v>222</v>
      </c>
      <c r="AB422" s="231" t="s">
        <v>224</v>
      </c>
      <c r="AC422" s="231" t="s">
        <v>224</v>
      </c>
      <c r="AD422" s="231" t="s">
        <v>224</v>
      </c>
      <c r="AE422" s="231" t="s">
        <v>224</v>
      </c>
      <c r="AF422" s="231" t="s">
        <v>224</v>
      </c>
      <c r="AG422" s="231" t="s">
        <v>222</v>
      </c>
      <c r="AH422" s="231" t="s">
        <v>224</v>
      </c>
      <c r="AI422" s="231" t="s">
        <v>224</v>
      </c>
      <c r="AJ422" s="231" t="s">
        <v>222</v>
      </c>
      <c r="AK422" s="231" t="s">
        <v>224</v>
      </c>
      <c r="AL422" s="231" t="s">
        <v>224</v>
      </c>
      <c r="AM422" s="231" t="s">
        <v>224</v>
      </c>
      <c r="AN422" s="231" t="s">
        <v>222</v>
      </c>
      <c r="AO422" s="231" t="s">
        <v>224</v>
      </c>
      <c r="AP422" s="231" t="s">
        <v>222</v>
      </c>
      <c r="AQ422" s="231">
        <v>40</v>
      </c>
    </row>
    <row r="423" spans="1:43" x14ac:dyDescent="0.3">
      <c r="A423" s="231">
        <v>203229</v>
      </c>
      <c r="B423" s="231" t="s">
        <v>61</v>
      </c>
      <c r="C423" s="231" t="s">
        <v>222</v>
      </c>
      <c r="D423" s="231" t="s">
        <v>224</v>
      </c>
      <c r="E423" s="231" t="s">
        <v>222</v>
      </c>
      <c r="F423" s="231" t="s">
        <v>222</v>
      </c>
      <c r="G423" s="231" t="s">
        <v>224</v>
      </c>
      <c r="H423" s="231" t="s">
        <v>222</v>
      </c>
      <c r="I423" s="231" t="s">
        <v>222</v>
      </c>
      <c r="J423" s="231" t="s">
        <v>222</v>
      </c>
      <c r="K423" s="231" t="s">
        <v>224</v>
      </c>
      <c r="L423" s="231" t="s">
        <v>224</v>
      </c>
      <c r="M423" s="231" t="s">
        <v>224</v>
      </c>
      <c r="N423" s="231" t="s">
        <v>222</v>
      </c>
      <c r="O423" s="231" t="s">
        <v>224</v>
      </c>
      <c r="P423" s="231" t="s">
        <v>224</v>
      </c>
      <c r="Q423" s="231" t="s">
        <v>222</v>
      </c>
      <c r="R423" s="231" t="s">
        <v>224</v>
      </c>
      <c r="S423" s="231" t="s">
        <v>222</v>
      </c>
      <c r="T423" s="231" t="s">
        <v>224</v>
      </c>
      <c r="U423" s="231" t="s">
        <v>224</v>
      </c>
      <c r="V423" s="231" t="s">
        <v>224</v>
      </c>
      <c r="W423" s="231" t="s">
        <v>224</v>
      </c>
      <c r="X423" s="231" t="s">
        <v>224</v>
      </c>
      <c r="Y423" s="231" t="s">
        <v>222</v>
      </c>
      <c r="Z423" s="231" t="s">
        <v>224</v>
      </c>
      <c r="AA423" s="231" t="s">
        <v>224</v>
      </c>
      <c r="AB423" s="231" t="s">
        <v>224</v>
      </c>
      <c r="AC423" s="231" t="s">
        <v>222</v>
      </c>
      <c r="AD423" s="231" t="s">
        <v>222</v>
      </c>
      <c r="AE423" s="231" t="s">
        <v>224</v>
      </c>
      <c r="AF423" s="231" t="s">
        <v>222</v>
      </c>
      <c r="AG423" s="231" t="s">
        <v>222</v>
      </c>
      <c r="AH423" s="231" t="s">
        <v>224</v>
      </c>
      <c r="AI423" s="231" t="s">
        <v>222</v>
      </c>
      <c r="AJ423" s="231" t="s">
        <v>222</v>
      </c>
      <c r="AK423" s="231" t="s">
        <v>222</v>
      </c>
      <c r="AL423" s="231" t="s">
        <v>222</v>
      </c>
      <c r="AM423" s="231" t="s">
        <v>222</v>
      </c>
      <c r="AN423" s="231" t="s">
        <v>224</v>
      </c>
      <c r="AO423" s="231" t="s">
        <v>224</v>
      </c>
      <c r="AP423" s="231" t="s">
        <v>224</v>
      </c>
      <c r="AQ423" s="231">
        <v>40</v>
      </c>
    </row>
    <row r="424" spans="1:43" x14ac:dyDescent="0.3">
      <c r="A424" s="231">
        <v>203233</v>
      </c>
      <c r="B424" s="231" t="s">
        <v>61</v>
      </c>
      <c r="C424" s="231" t="s">
        <v>222</v>
      </c>
      <c r="D424" s="231" t="s">
        <v>223</v>
      </c>
      <c r="E424" s="231" t="s">
        <v>223</v>
      </c>
      <c r="F424" s="231" t="s">
        <v>223</v>
      </c>
      <c r="G424" s="231" t="s">
        <v>223</v>
      </c>
      <c r="H424" s="231" t="s">
        <v>223</v>
      </c>
      <c r="I424" s="231" t="s">
        <v>223</v>
      </c>
      <c r="J424" s="231" t="s">
        <v>223</v>
      </c>
      <c r="K424" s="231" t="s">
        <v>223</v>
      </c>
      <c r="L424" s="231" t="s">
        <v>223</v>
      </c>
      <c r="M424" s="231" t="s">
        <v>223</v>
      </c>
      <c r="N424" s="231" t="s">
        <v>223</v>
      </c>
      <c r="O424" s="231" t="s">
        <v>223</v>
      </c>
      <c r="P424" s="231" t="s">
        <v>223</v>
      </c>
      <c r="Q424" s="231" t="s">
        <v>223</v>
      </c>
      <c r="R424" s="231" t="s">
        <v>222</v>
      </c>
      <c r="S424" s="231" t="s">
        <v>223</v>
      </c>
      <c r="T424" s="231" t="s">
        <v>223</v>
      </c>
      <c r="U424" s="231" t="s">
        <v>223</v>
      </c>
      <c r="V424" s="231" t="s">
        <v>222</v>
      </c>
      <c r="W424" s="231" t="s">
        <v>224</v>
      </c>
      <c r="X424" s="231" t="s">
        <v>222</v>
      </c>
      <c r="Y424" s="231" t="s">
        <v>222</v>
      </c>
      <c r="Z424" s="231" t="s">
        <v>224</v>
      </c>
      <c r="AA424" s="231" t="s">
        <v>224</v>
      </c>
      <c r="AB424" s="231" t="s">
        <v>224</v>
      </c>
      <c r="AC424" s="231" t="s">
        <v>222</v>
      </c>
      <c r="AD424" s="231" t="s">
        <v>224</v>
      </c>
      <c r="AE424" s="231" t="s">
        <v>222</v>
      </c>
      <c r="AF424" s="231" t="s">
        <v>222</v>
      </c>
      <c r="AG424" s="231" t="s">
        <v>222</v>
      </c>
      <c r="AH424" s="231" t="s">
        <v>222</v>
      </c>
      <c r="AI424" s="231" t="s">
        <v>222</v>
      </c>
      <c r="AJ424" s="231" t="s">
        <v>224</v>
      </c>
      <c r="AK424" s="231" t="s">
        <v>222</v>
      </c>
      <c r="AL424" s="231" t="s">
        <v>224</v>
      </c>
      <c r="AM424" s="231" t="s">
        <v>224</v>
      </c>
      <c r="AN424" s="231" t="s">
        <v>222</v>
      </c>
      <c r="AO424" s="231" t="s">
        <v>222</v>
      </c>
      <c r="AP424" s="231" t="s">
        <v>222</v>
      </c>
      <c r="AQ424" s="231">
        <v>40</v>
      </c>
    </row>
    <row r="425" spans="1:43" x14ac:dyDescent="0.3">
      <c r="A425" s="231">
        <v>203311</v>
      </c>
      <c r="B425" s="231" t="s">
        <v>61</v>
      </c>
      <c r="C425" s="231" t="s">
        <v>222</v>
      </c>
      <c r="D425" s="231" t="s">
        <v>224</v>
      </c>
      <c r="E425" s="231" t="s">
        <v>222</v>
      </c>
      <c r="F425" s="231" t="s">
        <v>222</v>
      </c>
      <c r="G425" s="231" t="s">
        <v>224</v>
      </c>
      <c r="H425" s="231" t="s">
        <v>222</v>
      </c>
      <c r="I425" s="231" t="s">
        <v>224</v>
      </c>
      <c r="J425" s="231" t="s">
        <v>224</v>
      </c>
      <c r="K425" s="231" t="s">
        <v>224</v>
      </c>
      <c r="L425" s="231" t="s">
        <v>222</v>
      </c>
      <c r="M425" s="231" t="s">
        <v>224</v>
      </c>
      <c r="N425" s="231" t="s">
        <v>222</v>
      </c>
      <c r="O425" s="231" t="s">
        <v>222</v>
      </c>
      <c r="P425" s="231" t="s">
        <v>224</v>
      </c>
      <c r="Q425" s="231" t="s">
        <v>224</v>
      </c>
      <c r="R425" s="231" t="s">
        <v>224</v>
      </c>
      <c r="S425" s="231" t="s">
        <v>222</v>
      </c>
      <c r="T425" s="231" t="s">
        <v>224</v>
      </c>
      <c r="U425" s="231" t="s">
        <v>224</v>
      </c>
      <c r="V425" s="231" t="s">
        <v>222</v>
      </c>
      <c r="W425" s="231" t="s">
        <v>224</v>
      </c>
      <c r="X425" s="231" t="s">
        <v>222</v>
      </c>
      <c r="Y425" s="231" t="s">
        <v>222</v>
      </c>
      <c r="Z425" s="231" t="s">
        <v>224</v>
      </c>
      <c r="AA425" s="231" t="s">
        <v>222</v>
      </c>
      <c r="AB425" s="231" t="s">
        <v>224</v>
      </c>
      <c r="AC425" s="231" t="s">
        <v>222</v>
      </c>
      <c r="AD425" s="231" t="s">
        <v>224</v>
      </c>
      <c r="AE425" s="231" t="s">
        <v>224</v>
      </c>
      <c r="AF425" s="231" t="s">
        <v>222</v>
      </c>
      <c r="AG425" s="231" t="s">
        <v>223</v>
      </c>
      <c r="AH425" s="231" t="s">
        <v>223</v>
      </c>
      <c r="AI425" s="231" t="s">
        <v>223</v>
      </c>
      <c r="AJ425" s="231" t="s">
        <v>223</v>
      </c>
      <c r="AK425" s="231" t="s">
        <v>223</v>
      </c>
      <c r="AL425" s="231" t="s">
        <v>223</v>
      </c>
      <c r="AM425" s="231" t="s">
        <v>223</v>
      </c>
      <c r="AN425" s="231" t="s">
        <v>223</v>
      </c>
      <c r="AO425" s="231" t="s">
        <v>223</v>
      </c>
      <c r="AP425" s="231" t="s">
        <v>223</v>
      </c>
      <c r="AQ425" s="231">
        <v>40</v>
      </c>
    </row>
    <row r="426" spans="1:43" x14ac:dyDescent="0.3">
      <c r="A426" s="231">
        <v>203595</v>
      </c>
      <c r="B426" s="231" t="s">
        <v>61</v>
      </c>
      <c r="C426" s="231" t="s">
        <v>222</v>
      </c>
      <c r="D426" s="231" t="s">
        <v>222</v>
      </c>
      <c r="E426" s="231" t="s">
        <v>222</v>
      </c>
      <c r="F426" s="231" t="s">
        <v>222</v>
      </c>
      <c r="G426" s="231" t="s">
        <v>222</v>
      </c>
      <c r="H426" s="231" t="s">
        <v>224</v>
      </c>
      <c r="I426" s="231" t="s">
        <v>222</v>
      </c>
      <c r="J426" s="231" t="s">
        <v>222</v>
      </c>
      <c r="K426" s="231" t="s">
        <v>222</v>
      </c>
      <c r="L426" s="231" t="s">
        <v>222</v>
      </c>
      <c r="M426" s="231" t="s">
        <v>222</v>
      </c>
      <c r="N426" s="231" t="s">
        <v>222</v>
      </c>
      <c r="O426" s="231" t="s">
        <v>222</v>
      </c>
      <c r="P426" s="231" t="s">
        <v>224</v>
      </c>
      <c r="Q426" s="231" t="s">
        <v>222</v>
      </c>
      <c r="R426" s="231" t="s">
        <v>222</v>
      </c>
      <c r="S426" s="231" t="s">
        <v>222</v>
      </c>
      <c r="T426" s="231" t="s">
        <v>224</v>
      </c>
      <c r="U426" s="231" t="s">
        <v>224</v>
      </c>
      <c r="V426" s="231" t="s">
        <v>224</v>
      </c>
      <c r="W426" s="231" t="s">
        <v>224</v>
      </c>
      <c r="X426" s="231" t="s">
        <v>224</v>
      </c>
      <c r="Y426" s="231" t="s">
        <v>224</v>
      </c>
      <c r="Z426" s="231" t="s">
        <v>224</v>
      </c>
      <c r="AA426" s="231" t="s">
        <v>224</v>
      </c>
      <c r="AB426" s="231" t="s">
        <v>224</v>
      </c>
      <c r="AC426" s="231" t="s">
        <v>224</v>
      </c>
      <c r="AD426" s="231" t="s">
        <v>224</v>
      </c>
      <c r="AE426" s="231" t="s">
        <v>224</v>
      </c>
      <c r="AF426" s="231" t="s">
        <v>224</v>
      </c>
      <c r="AG426" s="231" t="s">
        <v>222</v>
      </c>
      <c r="AH426" s="231" t="s">
        <v>224</v>
      </c>
      <c r="AI426" s="231" t="s">
        <v>222</v>
      </c>
      <c r="AJ426" s="231" t="s">
        <v>224</v>
      </c>
      <c r="AK426" s="231" t="s">
        <v>222</v>
      </c>
      <c r="AL426" s="231" t="s">
        <v>223</v>
      </c>
      <c r="AM426" s="231" t="s">
        <v>223</v>
      </c>
      <c r="AN426" s="231" t="s">
        <v>223</v>
      </c>
      <c r="AO426" s="231" t="s">
        <v>223</v>
      </c>
      <c r="AP426" s="231" t="s">
        <v>223</v>
      </c>
      <c r="AQ426" s="231">
        <v>40</v>
      </c>
    </row>
    <row r="427" spans="1:43" x14ac:dyDescent="0.3">
      <c r="A427" s="231">
        <v>204037</v>
      </c>
      <c r="B427" s="231" t="s">
        <v>61</v>
      </c>
      <c r="C427" s="231" t="s">
        <v>222</v>
      </c>
      <c r="D427" s="231" t="s">
        <v>222</v>
      </c>
      <c r="E427" s="231" t="s">
        <v>222</v>
      </c>
      <c r="F427" s="231" t="s">
        <v>222</v>
      </c>
      <c r="G427" s="231" t="s">
        <v>222</v>
      </c>
      <c r="H427" s="231" t="s">
        <v>224</v>
      </c>
      <c r="I427" s="231" t="s">
        <v>224</v>
      </c>
      <c r="J427" s="231" t="s">
        <v>222</v>
      </c>
      <c r="K427" s="231" t="s">
        <v>222</v>
      </c>
      <c r="L427" s="231" t="s">
        <v>222</v>
      </c>
      <c r="M427" s="231" t="s">
        <v>222</v>
      </c>
      <c r="N427" s="231" t="s">
        <v>222</v>
      </c>
      <c r="O427" s="231" t="s">
        <v>224</v>
      </c>
      <c r="P427" s="231" t="s">
        <v>224</v>
      </c>
      <c r="Q427" s="231" t="s">
        <v>224</v>
      </c>
      <c r="R427" s="231" t="s">
        <v>222</v>
      </c>
      <c r="S427" s="231" t="s">
        <v>222</v>
      </c>
      <c r="T427" s="231" t="s">
        <v>224</v>
      </c>
      <c r="U427" s="231" t="s">
        <v>224</v>
      </c>
      <c r="V427" s="231" t="s">
        <v>224</v>
      </c>
      <c r="W427" s="231" t="s">
        <v>222</v>
      </c>
      <c r="X427" s="231" t="s">
        <v>222</v>
      </c>
      <c r="Y427" s="231" t="s">
        <v>222</v>
      </c>
      <c r="Z427" s="231" t="s">
        <v>224</v>
      </c>
      <c r="AA427" s="231" t="s">
        <v>222</v>
      </c>
      <c r="AB427" s="231" t="s">
        <v>224</v>
      </c>
      <c r="AC427" s="231" t="s">
        <v>222</v>
      </c>
      <c r="AD427" s="231" t="s">
        <v>222</v>
      </c>
      <c r="AE427" s="231" t="s">
        <v>222</v>
      </c>
      <c r="AF427" s="231" t="s">
        <v>224</v>
      </c>
      <c r="AG427" s="231" t="s">
        <v>223</v>
      </c>
      <c r="AH427" s="231" t="s">
        <v>223</v>
      </c>
      <c r="AI427" s="231" t="s">
        <v>224</v>
      </c>
      <c r="AJ427" s="231" t="s">
        <v>223</v>
      </c>
      <c r="AK427" s="231" t="s">
        <v>224</v>
      </c>
      <c r="AL427" s="231" t="s">
        <v>224</v>
      </c>
      <c r="AM427" s="231" t="s">
        <v>223</v>
      </c>
      <c r="AN427" s="231" t="s">
        <v>223</v>
      </c>
      <c r="AO427" s="231" t="s">
        <v>223</v>
      </c>
      <c r="AP427" s="231" t="s">
        <v>224</v>
      </c>
      <c r="AQ427" s="231">
        <v>40</v>
      </c>
    </row>
    <row r="428" spans="1:43" x14ac:dyDescent="0.3">
      <c r="A428" s="231">
        <v>204048</v>
      </c>
      <c r="B428" s="231" t="s">
        <v>61</v>
      </c>
      <c r="C428" s="231" t="s">
        <v>222</v>
      </c>
      <c r="D428" s="231" t="s">
        <v>222</v>
      </c>
      <c r="E428" s="231" t="s">
        <v>222</v>
      </c>
      <c r="F428" s="231" t="s">
        <v>224</v>
      </c>
      <c r="G428" s="231" t="s">
        <v>222</v>
      </c>
      <c r="H428" s="231" t="s">
        <v>222</v>
      </c>
      <c r="I428" s="231" t="s">
        <v>224</v>
      </c>
      <c r="J428" s="231" t="s">
        <v>224</v>
      </c>
      <c r="K428" s="231" t="s">
        <v>222</v>
      </c>
      <c r="L428" s="231" t="s">
        <v>222</v>
      </c>
      <c r="M428" s="231" t="s">
        <v>222</v>
      </c>
      <c r="N428" s="231" t="s">
        <v>222</v>
      </c>
      <c r="O428" s="231" t="s">
        <v>224</v>
      </c>
      <c r="P428" s="231" t="s">
        <v>224</v>
      </c>
      <c r="Q428" s="231" t="s">
        <v>222</v>
      </c>
      <c r="R428" s="231" t="s">
        <v>224</v>
      </c>
      <c r="S428" s="231" t="s">
        <v>222</v>
      </c>
      <c r="T428" s="231" t="s">
        <v>222</v>
      </c>
      <c r="U428" s="231" t="s">
        <v>224</v>
      </c>
      <c r="V428" s="231" t="s">
        <v>222</v>
      </c>
      <c r="W428" s="231" t="s">
        <v>222</v>
      </c>
      <c r="X428" s="231" t="s">
        <v>222</v>
      </c>
      <c r="Y428" s="231" t="s">
        <v>224</v>
      </c>
      <c r="Z428" s="231" t="s">
        <v>222</v>
      </c>
      <c r="AA428" s="231" t="s">
        <v>224</v>
      </c>
      <c r="AB428" s="231" t="s">
        <v>223</v>
      </c>
      <c r="AC428" s="231" t="s">
        <v>222</v>
      </c>
      <c r="AD428" s="231" t="s">
        <v>222</v>
      </c>
      <c r="AE428" s="231" t="s">
        <v>224</v>
      </c>
      <c r="AF428" s="231" t="s">
        <v>222</v>
      </c>
      <c r="AG428" s="231" t="s">
        <v>223</v>
      </c>
      <c r="AH428" s="231" t="s">
        <v>224</v>
      </c>
      <c r="AI428" s="231" t="s">
        <v>224</v>
      </c>
      <c r="AJ428" s="231" t="s">
        <v>224</v>
      </c>
      <c r="AK428" s="231" t="s">
        <v>223</v>
      </c>
      <c r="AL428" s="231" t="s">
        <v>223</v>
      </c>
      <c r="AM428" s="231" t="s">
        <v>223</v>
      </c>
      <c r="AN428" s="231" t="s">
        <v>223</v>
      </c>
      <c r="AO428" s="231" t="s">
        <v>223</v>
      </c>
      <c r="AP428" s="231" t="s">
        <v>223</v>
      </c>
      <c r="AQ428" s="231">
        <v>40</v>
      </c>
    </row>
    <row r="429" spans="1:43" x14ac:dyDescent="0.3">
      <c r="A429" s="231">
        <v>204055</v>
      </c>
      <c r="B429" s="231" t="s">
        <v>61</v>
      </c>
      <c r="C429" s="231" t="s">
        <v>222</v>
      </c>
      <c r="D429" s="231" t="s">
        <v>224</v>
      </c>
      <c r="E429" s="231" t="s">
        <v>222</v>
      </c>
      <c r="F429" s="231" t="s">
        <v>222</v>
      </c>
      <c r="G429" s="231" t="s">
        <v>222</v>
      </c>
      <c r="H429" s="231" t="s">
        <v>224</v>
      </c>
      <c r="I429" s="231" t="s">
        <v>222</v>
      </c>
      <c r="J429" s="231" t="s">
        <v>222</v>
      </c>
      <c r="K429" s="231" t="s">
        <v>224</v>
      </c>
      <c r="L429" s="231" t="s">
        <v>222</v>
      </c>
      <c r="M429" s="231" t="s">
        <v>222</v>
      </c>
      <c r="N429" s="231" t="s">
        <v>222</v>
      </c>
      <c r="O429" s="231" t="s">
        <v>224</v>
      </c>
      <c r="P429" s="231" t="s">
        <v>224</v>
      </c>
      <c r="Q429" s="231" t="s">
        <v>223</v>
      </c>
      <c r="R429" s="231" t="s">
        <v>224</v>
      </c>
      <c r="S429" s="231" t="s">
        <v>223</v>
      </c>
      <c r="T429" s="231" t="s">
        <v>224</v>
      </c>
      <c r="U429" s="231" t="s">
        <v>224</v>
      </c>
      <c r="V429" s="231" t="s">
        <v>222</v>
      </c>
      <c r="W429" s="231" t="s">
        <v>224</v>
      </c>
      <c r="X429" s="231" t="s">
        <v>222</v>
      </c>
      <c r="Y429" s="231" t="s">
        <v>222</v>
      </c>
      <c r="Z429" s="231" t="s">
        <v>224</v>
      </c>
      <c r="AA429" s="231" t="s">
        <v>222</v>
      </c>
      <c r="AB429" s="231" t="s">
        <v>224</v>
      </c>
      <c r="AC429" s="231" t="s">
        <v>222</v>
      </c>
      <c r="AD429" s="231" t="s">
        <v>224</v>
      </c>
      <c r="AE429" s="231" t="s">
        <v>222</v>
      </c>
      <c r="AF429" s="231" t="s">
        <v>224</v>
      </c>
      <c r="AG429" s="231" t="s">
        <v>224</v>
      </c>
      <c r="AH429" s="231" t="s">
        <v>224</v>
      </c>
      <c r="AI429" s="231" t="s">
        <v>224</v>
      </c>
      <c r="AJ429" s="231" t="s">
        <v>224</v>
      </c>
      <c r="AK429" s="231" t="s">
        <v>223</v>
      </c>
      <c r="AL429" s="231" t="s">
        <v>223</v>
      </c>
      <c r="AM429" s="231" t="s">
        <v>223</v>
      </c>
      <c r="AN429" s="231" t="s">
        <v>223</v>
      </c>
      <c r="AO429" s="231" t="s">
        <v>223</v>
      </c>
      <c r="AP429" s="231" t="s">
        <v>224</v>
      </c>
      <c r="AQ429" s="231">
        <v>40</v>
      </c>
    </row>
    <row r="430" spans="1:43" x14ac:dyDescent="0.3">
      <c r="A430" s="231">
        <v>204111</v>
      </c>
      <c r="B430" s="231" t="s">
        <v>61</v>
      </c>
      <c r="C430" s="231" t="s">
        <v>222</v>
      </c>
      <c r="D430" s="231" t="s">
        <v>222</v>
      </c>
      <c r="E430" s="231" t="s">
        <v>222</v>
      </c>
      <c r="F430" s="231" t="s">
        <v>222</v>
      </c>
      <c r="G430" s="231" t="s">
        <v>224</v>
      </c>
      <c r="H430" s="231" t="s">
        <v>224</v>
      </c>
      <c r="I430" s="231" t="s">
        <v>222</v>
      </c>
      <c r="J430" s="231" t="s">
        <v>224</v>
      </c>
      <c r="K430" s="231" t="s">
        <v>222</v>
      </c>
      <c r="L430" s="231" t="s">
        <v>222</v>
      </c>
      <c r="M430" s="231" t="s">
        <v>222</v>
      </c>
      <c r="N430" s="231" t="s">
        <v>224</v>
      </c>
      <c r="O430" s="231" t="s">
        <v>224</v>
      </c>
      <c r="P430" s="231" t="s">
        <v>224</v>
      </c>
      <c r="Q430" s="231" t="s">
        <v>222</v>
      </c>
      <c r="R430" s="231" t="s">
        <v>224</v>
      </c>
      <c r="S430" s="231" t="s">
        <v>222</v>
      </c>
      <c r="T430" s="231" t="s">
        <v>224</v>
      </c>
      <c r="U430" s="231" t="s">
        <v>222</v>
      </c>
      <c r="V430" s="231" t="s">
        <v>222</v>
      </c>
      <c r="W430" s="231" t="s">
        <v>224</v>
      </c>
      <c r="X430" s="231" t="s">
        <v>222</v>
      </c>
      <c r="Y430" s="231" t="s">
        <v>224</v>
      </c>
      <c r="Z430" s="231" t="s">
        <v>224</v>
      </c>
      <c r="AA430" s="231" t="s">
        <v>224</v>
      </c>
      <c r="AB430" s="231" t="s">
        <v>224</v>
      </c>
      <c r="AC430" s="231" t="s">
        <v>224</v>
      </c>
      <c r="AD430" s="231" t="s">
        <v>222</v>
      </c>
      <c r="AE430" s="231" t="s">
        <v>222</v>
      </c>
      <c r="AF430" s="231" t="s">
        <v>223</v>
      </c>
      <c r="AG430" s="231" t="s">
        <v>224</v>
      </c>
      <c r="AH430" s="231" t="s">
        <v>224</v>
      </c>
      <c r="AI430" s="231" t="s">
        <v>222</v>
      </c>
      <c r="AJ430" s="231" t="s">
        <v>224</v>
      </c>
      <c r="AK430" s="231" t="s">
        <v>222</v>
      </c>
      <c r="AL430" s="231" t="s">
        <v>223</v>
      </c>
      <c r="AM430" s="231" t="s">
        <v>223</v>
      </c>
      <c r="AN430" s="231" t="s">
        <v>223</v>
      </c>
      <c r="AO430" s="231" t="s">
        <v>222</v>
      </c>
      <c r="AP430" s="231" t="s">
        <v>223</v>
      </c>
      <c r="AQ430" s="231">
        <v>40</v>
      </c>
    </row>
    <row r="431" spans="1:43" x14ac:dyDescent="0.3">
      <c r="A431" s="231">
        <v>204140</v>
      </c>
      <c r="B431" s="231" t="s">
        <v>61</v>
      </c>
      <c r="C431" s="231" t="s">
        <v>222</v>
      </c>
      <c r="D431" s="231" t="s">
        <v>222</v>
      </c>
      <c r="E431" s="231" t="s">
        <v>222</v>
      </c>
      <c r="F431" s="231" t="s">
        <v>224</v>
      </c>
      <c r="G431" s="231" t="s">
        <v>224</v>
      </c>
      <c r="H431" s="231" t="s">
        <v>222</v>
      </c>
      <c r="I431" s="231" t="s">
        <v>222</v>
      </c>
      <c r="J431" s="231" t="s">
        <v>222</v>
      </c>
      <c r="K431" s="231" t="s">
        <v>222</v>
      </c>
      <c r="L431" s="231" t="s">
        <v>222</v>
      </c>
      <c r="M431" s="231" t="s">
        <v>222</v>
      </c>
      <c r="N431" s="231" t="s">
        <v>224</v>
      </c>
      <c r="O431" s="231" t="s">
        <v>224</v>
      </c>
      <c r="P431" s="231" t="s">
        <v>224</v>
      </c>
      <c r="Q431" s="231" t="s">
        <v>222</v>
      </c>
      <c r="R431" s="231" t="s">
        <v>223</v>
      </c>
      <c r="S431" s="231" t="s">
        <v>224</v>
      </c>
      <c r="T431" s="231" t="s">
        <v>224</v>
      </c>
      <c r="U431" s="231" t="s">
        <v>224</v>
      </c>
      <c r="V431" s="231" t="s">
        <v>224</v>
      </c>
      <c r="W431" s="231" t="s">
        <v>222</v>
      </c>
      <c r="X431" s="231" t="s">
        <v>222</v>
      </c>
      <c r="Y431" s="231" t="s">
        <v>222</v>
      </c>
      <c r="Z431" s="231" t="s">
        <v>223</v>
      </c>
      <c r="AA431" s="231" t="s">
        <v>224</v>
      </c>
      <c r="AB431" s="231" t="s">
        <v>224</v>
      </c>
      <c r="AC431" s="231" t="s">
        <v>224</v>
      </c>
      <c r="AD431" s="231" t="s">
        <v>224</v>
      </c>
      <c r="AE431" s="231" t="s">
        <v>222</v>
      </c>
      <c r="AF431" s="231" t="s">
        <v>223</v>
      </c>
      <c r="AG431" s="231" t="s">
        <v>224</v>
      </c>
      <c r="AH431" s="231" t="s">
        <v>224</v>
      </c>
      <c r="AI431" s="231" t="s">
        <v>222</v>
      </c>
      <c r="AJ431" s="231" t="s">
        <v>224</v>
      </c>
      <c r="AK431" s="231" t="s">
        <v>222</v>
      </c>
      <c r="AL431" s="231" t="s">
        <v>223</v>
      </c>
      <c r="AM431" s="231" t="s">
        <v>223</v>
      </c>
      <c r="AN431" s="231" t="s">
        <v>223</v>
      </c>
      <c r="AO431" s="231" t="s">
        <v>223</v>
      </c>
      <c r="AP431" s="231" t="s">
        <v>223</v>
      </c>
      <c r="AQ431" s="231">
        <v>40</v>
      </c>
    </row>
    <row r="432" spans="1:43" x14ac:dyDescent="0.3">
      <c r="A432" s="231">
        <v>204227</v>
      </c>
      <c r="B432" s="231" t="s">
        <v>61</v>
      </c>
      <c r="C432" s="231" t="s">
        <v>223</v>
      </c>
      <c r="D432" s="231" t="s">
        <v>223</v>
      </c>
      <c r="E432" s="231" t="s">
        <v>223</v>
      </c>
      <c r="F432" s="231" t="s">
        <v>223</v>
      </c>
      <c r="G432" s="231" t="s">
        <v>222</v>
      </c>
      <c r="H432" s="231" t="s">
        <v>223</v>
      </c>
      <c r="I432" s="231" t="s">
        <v>223</v>
      </c>
      <c r="J432" s="231" t="s">
        <v>224</v>
      </c>
      <c r="K432" s="231" t="s">
        <v>224</v>
      </c>
      <c r="L432" s="231" t="s">
        <v>223</v>
      </c>
      <c r="M432" s="231" t="s">
        <v>222</v>
      </c>
      <c r="N432" s="231" t="s">
        <v>224</v>
      </c>
      <c r="O432" s="231" t="s">
        <v>224</v>
      </c>
      <c r="P432" s="231" t="s">
        <v>224</v>
      </c>
      <c r="Q432" s="231" t="s">
        <v>222</v>
      </c>
      <c r="R432" s="231" t="s">
        <v>222</v>
      </c>
      <c r="S432" s="231" t="s">
        <v>222</v>
      </c>
      <c r="T432" s="231" t="s">
        <v>224</v>
      </c>
      <c r="U432" s="231" t="s">
        <v>224</v>
      </c>
      <c r="V432" s="231" t="s">
        <v>224</v>
      </c>
      <c r="W432" s="231" t="s">
        <v>224</v>
      </c>
      <c r="X432" s="231" t="s">
        <v>222</v>
      </c>
      <c r="Y432" s="231" t="s">
        <v>224</v>
      </c>
      <c r="Z432" s="231" t="s">
        <v>224</v>
      </c>
      <c r="AA432" s="231" t="s">
        <v>224</v>
      </c>
      <c r="AB432" s="231" t="s">
        <v>224</v>
      </c>
      <c r="AC432" s="231" t="s">
        <v>224</v>
      </c>
      <c r="AD432" s="231" t="s">
        <v>224</v>
      </c>
      <c r="AE432" s="231" t="s">
        <v>222</v>
      </c>
      <c r="AF432" s="231" t="s">
        <v>222</v>
      </c>
      <c r="AG432" s="231" t="s">
        <v>222</v>
      </c>
      <c r="AH432" s="231" t="s">
        <v>222</v>
      </c>
      <c r="AI432" s="231" t="s">
        <v>224</v>
      </c>
      <c r="AJ432" s="231" t="s">
        <v>224</v>
      </c>
      <c r="AK432" s="231" t="s">
        <v>224</v>
      </c>
      <c r="AL432" s="231" t="s">
        <v>222</v>
      </c>
      <c r="AM432" s="231" t="s">
        <v>222</v>
      </c>
      <c r="AN432" s="231" t="s">
        <v>222</v>
      </c>
      <c r="AO432" s="231" t="s">
        <v>224</v>
      </c>
      <c r="AP432" s="231" t="s">
        <v>222</v>
      </c>
      <c r="AQ432" s="231">
        <v>40</v>
      </c>
    </row>
    <row r="433" spans="1:43" x14ac:dyDescent="0.3">
      <c r="A433" s="231">
        <v>204303</v>
      </c>
      <c r="B433" s="231" t="s">
        <v>61</v>
      </c>
      <c r="C433" s="231" t="s">
        <v>222</v>
      </c>
      <c r="D433" s="231" t="s">
        <v>224</v>
      </c>
      <c r="E433" s="231" t="s">
        <v>222</v>
      </c>
      <c r="F433" s="231" t="s">
        <v>224</v>
      </c>
      <c r="G433" s="231" t="s">
        <v>224</v>
      </c>
      <c r="H433" s="231" t="s">
        <v>224</v>
      </c>
      <c r="I433" s="231" t="s">
        <v>222</v>
      </c>
      <c r="J433" s="231" t="s">
        <v>222</v>
      </c>
      <c r="K433" s="231" t="s">
        <v>222</v>
      </c>
      <c r="L433" s="231" t="s">
        <v>222</v>
      </c>
      <c r="M433" s="231" t="s">
        <v>222</v>
      </c>
      <c r="N433" s="231" t="s">
        <v>224</v>
      </c>
      <c r="O433" s="231" t="s">
        <v>224</v>
      </c>
      <c r="P433" s="231" t="s">
        <v>224</v>
      </c>
      <c r="Q433" s="231" t="s">
        <v>222</v>
      </c>
      <c r="R433" s="231" t="s">
        <v>224</v>
      </c>
      <c r="S433" s="231" t="s">
        <v>224</v>
      </c>
      <c r="T433" s="231" t="s">
        <v>222</v>
      </c>
      <c r="U433" s="231" t="s">
        <v>224</v>
      </c>
      <c r="V433" s="231" t="s">
        <v>222</v>
      </c>
      <c r="W433" s="231" t="s">
        <v>222</v>
      </c>
      <c r="X433" s="231" t="s">
        <v>224</v>
      </c>
      <c r="Y433" s="231" t="s">
        <v>222</v>
      </c>
      <c r="Z433" s="231" t="s">
        <v>222</v>
      </c>
      <c r="AA433" s="231" t="s">
        <v>224</v>
      </c>
      <c r="AB433" s="231" t="s">
        <v>224</v>
      </c>
      <c r="AC433" s="231" t="s">
        <v>224</v>
      </c>
      <c r="AD433" s="231" t="s">
        <v>222</v>
      </c>
      <c r="AE433" s="231" t="s">
        <v>224</v>
      </c>
      <c r="AF433" s="231" t="s">
        <v>222</v>
      </c>
      <c r="AG433" s="231" t="s">
        <v>222</v>
      </c>
      <c r="AH433" s="231" t="s">
        <v>223</v>
      </c>
      <c r="AI433" s="231" t="s">
        <v>222</v>
      </c>
      <c r="AJ433" s="231" t="s">
        <v>222</v>
      </c>
      <c r="AK433" s="231" t="s">
        <v>222</v>
      </c>
      <c r="AL433" s="231" t="s">
        <v>222</v>
      </c>
      <c r="AM433" s="231" t="s">
        <v>222</v>
      </c>
      <c r="AN433" s="231" t="s">
        <v>223</v>
      </c>
      <c r="AO433" s="231" t="s">
        <v>222</v>
      </c>
      <c r="AP433" s="231" t="s">
        <v>224</v>
      </c>
      <c r="AQ433" s="231">
        <v>40</v>
      </c>
    </row>
    <row r="434" spans="1:43" x14ac:dyDescent="0.3">
      <c r="A434" s="231">
        <v>204328</v>
      </c>
      <c r="B434" s="231" t="s">
        <v>61</v>
      </c>
      <c r="C434" s="231" t="s">
        <v>223</v>
      </c>
      <c r="D434" s="231" t="s">
        <v>223</v>
      </c>
      <c r="E434" s="231" t="s">
        <v>223</v>
      </c>
      <c r="F434" s="231" t="s">
        <v>223</v>
      </c>
      <c r="G434" s="231" t="s">
        <v>224</v>
      </c>
      <c r="H434" s="231" t="s">
        <v>223</v>
      </c>
      <c r="I434" s="231" t="s">
        <v>223</v>
      </c>
      <c r="J434" s="231" t="s">
        <v>223</v>
      </c>
      <c r="K434" s="231" t="s">
        <v>223</v>
      </c>
      <c r="L434" s="231" t="s">
        <v>223</v>
      </c>
      <c r="M434" s="231" t="s">
        <v>223</v>
      </c>
      <c r="N434" s="231" t="s">
        <v>224</v>
      </c>
      <c r="O434" s="231" t="s">
        <v>223</v>
      </c>
      <c r="P434" s="231" t="s">
        <v>224</v>
      </c>
      <c r="Q434" s="231" t="s">
        <v>223</v>
      </c>
      <c r="R434" s="231" t="s">
        <v>224</v>
      </c>
      <c r="S434" s="231" t="s">
        <v>224</v>
      </c>
      <c r="T434" s="231" t="s">
        <v>224</v>
      </c>
      <c r="U434" s="231" t="s">
        <v>224</v>
      </c>
      <c r="V434" s="231" t="s">
        <v>224</v>
      </c>
      <c r="W434" s="231" t="s">
        <v>224</v>
      </c>
      <c r="X434" s="231" t="s">
        <v>222</v>
      </c>
      <c r="Y434" s="231" t="s">
        <v>224</v>
      </c>
      <c r="Z434" s="231" t="s">
        <v>224</v>
      </c>
      <c r="AA434" s="231" t="s">
        <v>224</v>
      </c>
      <c r="AB434" s="231" t="s">
        <v>224</v>
      </c>
      <c r="AC434" s="231" t="s">
        <v>222</v>
      </c>
      <c r="AD434" s="231" t="s">
        <v>224</v>
      </c>
      <c r="AE434" s="231" t="s">
        <v>222</v>
      </c>
      <c r="AF434" s="231" t="s">
        <v>224</v>
      </c>
      <c r="AG434" s="231" t="s">
        <v>224</v>
      </c>
      <c r="AH434" s="231" t="s">
        <v>222</v>
      </c>
      <c r="AI434" s="231" t="s">
        <v>224</v>
      </c>
      <c r="AJ434" s="231" t="s">
        <v>223</v>
      </c>
      <c r="AK434" s="231" t="s">
        <v>222</v>
      </c>
      <c r="AL434" s="231" t="s">
        <v>222</v>
      </c>
      <c r="AM434" s="231" t="s">
        <v>222</v>
      </c>
      <c r="AN434" s="231" t="s">
        <v>222</v>
      </c>
      <c r="AO434" s="231" t="s">
        <v>224</v>
      </c>
      <c r="AP434" s="231" t="s">
        <v>224</v>
      </c>
      <c r="AQ434" s="231">
        <v>40</v>
      </c>
    </row>
    <row r="435" spans="1:43" x14ac:dyDescent="0.3">
      <c r="A435" s="231">
        <v>204348</v>
      </c>
      <c r="B435" s="231" t="s">
        <v>61</v>
      </c>
      <c r="C435" s="231" t="s">
        <v>222</v>
      </c>
      <c r="D435" s="231" t="s">
        <v>222</v>
      </c>
      <c r="E435" s="231" t="s">
        <v>224</v>
      </c>
      <c r="F435" s="231" t="s">
        <v>224</v>
      </c>
      <c r="G435" s="231" t="s">
        <v>222</v>
      </c>
      <c r="H435" s="231" t="s">
        <v>224</v>
      </c>
      <c r="I435" s="231" t="s">
        <v>222</v>
      </c>
      <c r="J435" s="231" t="s">
        <v>222</v>
      </c>
      <c r="K435" s="231" t="s">
        <v>222</v>
      </c>
      <c r="L435" s="231" t="s">
        <v>222</v>
      </c>
      <c r="M435" s="231" t="s">
        <v>224</v>
      </c>
      <c r="N435" s="231" t="s">
        <v>222</v>
      </c>
      <c r="O435" s="231" t="s">
        <v>224</v>
      </c>
      <c r="P435" s="231" t="s">
        <v>222</v>
      </c>
      <c r="Q435" s="231" t="s">
        <v>224</v>
      </c>
      <c r="R435" s="231" t="s">
        <v>222</v>
      </c>
      <c r="S435" s="231" t="s">
        <v>222</v>
      </c>
      <c r="T435" s="231" t="s">
        <v>224</v>
      </c>
      <c r="U435" s="231" t="s">
        <v>224</v>
      </c>
      <c r="V435" s="231" t="s">
        <v>222</v>
      </c>
      <c r="W435" s="231" t="s">
        <v>224</v>
      </c>
      <c r="X435" s="231" t="s">
        <v>224</v>
      </c>
      <c r="Y435" s="231" t="s">
        <v>224</v>
      </c>
      <c r="Z435" s="231" t="s">
        <v>222</v>
      </c>
      <c r="AA435" s="231" t="s">
        <v>222</v>
      </c>
      <c r="AB435" s="231" t="s">
        <v>224</v>
      </c>
      <c r="AC435" s="231" t="s">
        <v>224</v>
      </c>
      <c r="AD435" s="231" t="s">
        <v>222</v>
      </c>
      <c r="AE435" s="231" t="s">
        <v>222</v>
      </c>
      <c r="AF435" s="231" t="s">
        <v>222</v>
      </c>
      <c r="AG435" s="231" t="s">
        <v>222</v>
      </c>
      <c r="AH435" s="231" t="s">
        <v>222</v>
      </c>
      <c r="AI435" s="231" t="s">
        <v>222</v>
      </c>
      <c r="AJ435" s="231" t="s">
        <v>222</v>
      </c>
      <c r="AK435" s="231" t="s">
        <v>222</v>
      </c>
      <c r="AL435" s="231" t="s">
        <v>222</v>
      </c>
      <c r="AM435" s="231" t="s">
        <v>222</v>
      </c>
      <c r="AN435" s="231" t="s">
        <v>222</v>
      </c>
      <c r="AO435" s="231" t="s">
        <v>222</v>
      </c>
      <c r="AP435" s="231" t="s">
        <v>224</v>
      </c>
      <c r="AQ435" s="231">
        <v>40</v>
      </c>
    </row>
    <row r="436" spans="1:43" x14ac:dyDescent="0.3">
      <c r="A436" s="231">
        <v>204503</v>
      </c>
      <c r="B436" s="231" t="s">
        <v>61</v>
      </c>
      <c r="C436" s="231" t="s">
        <v>223</v>
      </c>
      <c r="D436" s="231" t="s">
        <v>223</v>
      </c>
      <c r="E436" s="231" t="s">
        <v>223</v>
      </c>
      <c r="F436" s="231" t="s">
        <v>223</v>
      </c>
      <c r="G436" s="231" t="s">
        <v>223</v>
      </c>
      <c r="H436" s="231" t="s">
        <v>222</v>
      </c>
      <c r="I436" s="231" t="s">
        <v>222</v>
      </c>
      <c r="J436" s="231" t="s">
        <v>223</v>
      </c>
      <c r="K436" s="231" t="s">
        <v>223</v>
      </c>
      <c r="L436" s="231" t="s">
        <v>223</v>
      </c>
      <c r="M436" s="231" t="s">
        <v>223</v>
      </c>
      <c r="N436" s="231" t="s">
        <v>223</v>
      </c>
      <c r="O436" s="231" t="s">
        <v>223</v>
      </c>
      <c r="P436" s="231" t="s">
        <v>224</v>
      </c>
      <c r="Q436" s="231" t="s">
        <v>224</v>
      </c>
      <c r="R436" s="231" t="s">
        <v>224</v>
      </c>
      <c r="S436" s="231" t="s">
        <v>222</v>
      </c>
      <c r="T436" s="231" t="s">
        <v>223</v>
      </c>
      <c r="U436" s="231" t="s">
        <v>223</v>
      </c>
      <c r="V436" s="231" t="s">
        <v>223</v>
      </c>
      <c r="W436" s="231" t="s">
        <v>224</v>
      </c>
      <c r="X436" s="231" t="s">
        <v>222</v>
      </c>
      <c r="Y436" s="231" t="s">
        <v>224</v>
      </c>
      <c r="Z436" s="231" t="s">
        <v>224</v>
      </c>
      <c r="AA436" s="231" t="s">
        <v>222</v>
      </c>
      <c r="AB436" s="231" t="s">
        <v>224</v>
      </c>
      <c r="AC436" s="231" t="s">
        <v>224</v>
      </c>
      <c r="AD436" s="231" t="s">
        <v>224</v>
      </c>
      <c r="AE436" s="231" t="s">
        <v>224</v>
      </c>
      <c r="AF436" s="231" t="s">
        <v>224</v>
      </c>
      <c r="AG436" s="231" t="s">
        <v>224</v>
      </c>
      <c r="AH436" s="231" t="s">
        <v>222</v>
      </c>
      <c r="AI436" s="231" t="s">
        <v>224</v>
      </c>
      <c r="AJ436" s="231" t="s">
        <v>224</v>
      </c>
      <c r="AK436" s="231" t="s">
        <v>223</v>
      </c>
      <c r="AL436" s="231" t="s">
        <v>224</v>
      </c>
      <c r="AM436" s="231" t="s">
        <v>224</v>
      </c>
      <c r="AN436" s="231" t="s">
        <v>223</v>
      </c>
      <c r="AO436" s="231" t="s">
        <v>224</v>
      </c>
      <c r="AP436" s="231" t="s">
        <v>224</v>
      </c>
      <c r="AQ436" s="231">
        <v>40</v>
      </c>
    </row>
    <row r="437" spans="1:43" x14ac:dyDescent="0.3">
      <c r="A437" s="231">
        <v>204703</v>
      </c>
      <c r="B437" s="231" t="s">
        <v>61</v>
      </c>
      <c r="C437" s="231" t="s">
        <v>223</v>
      </c>
      <c r="D437" s="231" t="s">
        <v>223</v>
      </c>
      <c r="E437" s="231" t="s">
        <v>223</v>
      </c>
      <c r="F437" s="231" t="s">
        <v>223</v>
      </c>
      <c r="G437" s="231" t="s">
        <v>222</v>
      </c>
      <c r="H437" s="231" t="s">
        <v>223</v>
      </c>
      <c r="I437" s="231" t="s">
        <v>223</v>
      </c>
      <c r="J437" s="231" t="s">
        <v>223</v>
      </c>
      <c r="K437" s="231" t="s">
        <v>223</v>
      </c>
      <c r="L437" s="231" t="s">
        <v>223</v>
      </c>
      <c r="M437" s="231" t="s">
        <v>223</v>
      </c>
      <c r="N437" s="231" t="s">
        <v>223</v>
      </c>
      <c r="O437" s="231" t="s">
        <v>223</v>
      </c>
      <c r="P437" s="231" t="s">
        <v>223</v>
      </c>
      <c r="Q437" s="231" t="s">
        <v>223</v>
      </c>
      <c r="R437" s="231" t="s">
        <v>222</v>
      </c>
      <c r="S437" s="231" t="s">
        <v>222</v>
      </c>
      <c r="T437" s="231" t="s">
        <v>223</v>
      </c>
      <c r="U437" s="231" t="s">
        <v>223</v>
      </c>
      <c r="V437" s="231" t="s">
        <v>222</v>
      </c>
      <c r="W437" s="231" t="s">
        <v>224</v>
      </c>
      <c r="X437" s="231" t="s">
        <v>222</v>
      </c>
      <c r="Y437" s="231" t="s">
        <v>222</v>
      </c>
      <c r="Z437" s="231" t="s">
        <v>222</v>
      </c>
      <c r="AA437" s="231" t="s">
        <v>222</v>
      </c>
      <c r="AB437" s="231" t="s">
        <v>222</v>
      </c>
      <c r="AC437" s="231" t="s">
        <v>222</v>
      </c>
      <c r="AD437" s="231" t="s">
        <v>222</v>
      </c>
      <c r="AE437" s="231" t="s">
        <v>224</v>
      </c>
      <c r="AF437" s="231" t="s">
        <v>222</v>
      </c>
      <c r="AG437" s="231" t="s">
        <v>224</v>
      </c>
      <c r="AH437" s="231" t="s">
        <v>224</v>
      </c>
      <c r="AI437" s="231" t="s">
        <v>224</v>
      </c>
      <c r="AJ437" s="231" t="s">
        <v>224</v>
      </c>
      <c r="AK437" s="231" t="s">
        <v>224</v>
      </c>
      <c r="AL437" s="231" t="s">
        <v>224</v>
      </c>
      <c r="AM437" s="231" t="s">
        <v>223</v>
      </c>
      <c r="AN437" s="231" t="s">
        <v>223</v>
      </c>
      <c r="AO437" s="231" t="s">
        <v>224</v>
      </c>
      <c r="AP437" s="231" t="s">
        <v>224</v>
      </c>
      <c r="AQ437" s="231">
        <v>40</v>
      </c>
    </row>
    <row r="438" spans="1:43" x14ac:dyDescent="0.3">
      <c r="A438" s="231">
        <v>204945</v>
      </c>
      <c r="B438" s="231" t="s">
        <v>61</v>
      </c>
      <c r="C438" s="231" t="s">
        <v>222</v>
      </c>
      <c r="D438" s="231" t="s">
        <v>222</v>
      </c>
      <c r="E438" s="231" t="s">
        <v>222</v>
      </c>
      <c r="F438" s="231" t="s">
        <v>222</v>
      </c>
      <c r="G438" s="231" t="s">
        <v>224</v>
      </c>
      <c r="H438" s="231" t="s">
        <v>224</v>
      </c>
      <c r="I438" s="231" t="s">
        <v>224</v>
      </c>
      <c r="J438" s="231" t="s">
        <v>222</v>
      </c>
      <c r="K438" s="231" t="s">
        <v>224</v>
      </c>
      <c r="L438" s="231" t="s">
        <v>224</v>
      </c>
      <c r="M438" s="231" t="s">
        <v>224</v>
      </c>
      <c r="N438" s="231" t="s">
        <v>224</v>
      </c>
      <c r="O438" s="231" t="s">
        <v>224</v>
      </c>
      <c r="P438" s="231" t="s">
        <v>222</v>
      </c>
      <c r="Q438" s="231" t="s">
        <v>224</v>
      </c>
      <c r="R438" s="231" t="s">
        <v>222</v>
      </c>
      <c r="S438" s="231" t="s">
        <v>223</v>
      </c>
      <c r="T438" s="231" t="s">
        <v>224</v>
      </c>
      <c r="U438" s="231" t="s">
        <v>224</v>
      </c>
      <c r="V438" s="231" t="s">
        <v>222</v>
      </c>
      <c r="W438" s="231" t="s">
        <v>222</v>
      </c>
      <c r="X438" s="231" t="s">
        <v>224</v>
      </c>
      <c r="Y438" s="231" t="s">
        <v>224</v>
      </c>
      <c r="Z438" s="231" t="s">
        <v>223</v>
      </c>
      <c r="AA438" s="231" t="s">
        <v>223</v>
      </c>
      <c r="AB438" s="231" t="s">
        <v>224</v>
      </c>
      <c r="AC438" s="231" t="s">
        <v>224</v>
      </c>
      <c r="AD438" s="231" t="s">
        <v>224</v>
      </c>
      <c r="AE438" s="231" t="s">
        <v>224</v>
      </c>
      <c r="AF438" s="231" t="s">
        <v>224</v>
      </c>
      <c r="AG438" s="231" t="s">
        <v>224</v>
      </c>
      <c r="AH438" s="231" t="s">
        <v>224</v>
      </c>
      <c r="AI438" s="231" t="s">
        <v>222</v>
      </c>
      <c r="AJ438" s="231" t="s">
        <v>222</v>
      </c>
      <c r="AK438" s="231" t="s">
        <v>224</v>
      </c>
      <c r="AL438" s="231" t="s">
        <v>222</v>
      </c>
      <c r="AM438" s="231" t="s">
        <v>224</v>
      </c>
      <c r="AN438" s="231" t="s">
        <v>224</v>
      </c>
      <c r="AO438" s="231" t="s">
        <v>222</v>
      </c>
      <c r="AP438" s="231" t="s">
        <v>222</v>
      </c>
      <c r="AQ438" s="231">
        <v>40</v>
      </c>
    </row>
    <row r="439" spans="1:43" x14ac:dyDescent="0.3">
      <c r="A439" s="231">
        <v>204999</v>
      </c>
      <c r="B439" s="231" t="s">
        <v>61</v>
      </c>
      <c r="C439" s="231" t="s">
        <v>222</v>
      </c>
      <c r="D439" s="231" t="s">
        <v>224</v>
      </c>
      <c r="E439" s="231" t="s">
        <v>224</v>
      </c>
      <c r="F439" s="231" t="s">
        <v>222</v>
      </c>
      <c r="G439" s="231" t="s">
        <v>222</v>
      </c>
      <c r="H439" s="231" t="s">
        <v>224</v>
      </c>
      <c r="I439" s="231" t="s">
        <v>222</v>
      </c>
      <c r="J439" s="231" t="s">
        <v>224</v>
      </c>
      <c r="K439" s="231" t="s">
        <v>222</v>
      </c>
      <c r="L439" s="231" t="s">
        <v>222</v>
      </c>
      <c r="M439" s="231" t="s">
        <v>224</v>
      </c>
      <c r="N439" s="231" t="s">
        <v>224</v>
      </c>
      <c r="O439" s="231" t="s">
        <v>224</v>
      </c>
      <c r="P439" s="231" t="s">
        <v>224</v>
      </c>
      <c r="Q439" s="231" t="s">
        <v>224</v>
      </c>
      <c r="R439" s="231" t="s">
        <v>222</v>
      </c>
      <c r="S439" s="231" t="s">
        <v>222</v>
      </c>
      <c r="T439" s="231" t="s">
        <v>222</v>
      </c>
      <c r="U439" s="231" t="s">
        <v>222</v>
      </c>
      <c r="V439" s="231" t="s">
        <v>224</v>
      </c>
      <c r="W439" s="231" t="s">
        <v>224</v>
      </c>
      <c r="X439" s="231" t="s">
        <v>222</v>
      </c>
      <c r="Y439" s="231" t="s">
        <v>222</v>
      </c>
      <c r="Z439" s="231" t="s">
        <v>222</v>
      </c>
      <c r="AA439" s="231" t="s">
        <v>222</v>
      </c>
      <c r="AB439" s="231" t="s">
        <v>224</v>
      </c>
      <c r="AC439" s="231" t="s">
        <v>224</v>
      </c>
      <c r="AD439" s="231" t="s">
        <v>222</v>
      </c>
      <c r="AE439" s="231" t="s">
        <v>224</v>
      </c>
      <c r="AF439" s="231" t="s">
        <v>222</v>
      </c>
      <c r="AG439" s="231" t="s">
        <v>224</v>
      </c>
      <c r="AH439" s="231" t="s">
        <v>222</v>
      </c>
      <c r="AI439" s="231" t="s">
        <v>224</v>
      </c>
      <c r="AJ439" s="231" t="s">
        <v>224</v>
      </c>
      <c r="AK439" s="231" t="s">
        <v>222</v>
      </c>
      <c r="AL439" s="231" t="s">
        <v>222</v>
      </c>
      <c r="AM439" s="231" t="s">
        <v>222</v>
      </c>
      <c r="AN439" s="231" t="s">
        <v>222</v>
      </c>
      <c r="AO439" s="231" t="s">
        <v>224</v>
      </c>
      <c r="AP439" s="231" t="s">
        <v>224</v>
      </c>
      <c r="AQ439" s="231">
        <v>40</v>
      </c>
    </row>
    <row r="440" spans="1:43" x14ac:dyDescent="0.3">
      <c r="A440" s="231">
        <v>205074</v>
      </c>
      <c r="B440" s="231" t="s">
        <v>61</v>
      </c>
      <c r="C440" s="231" t="s">
        <v>222</v>
      </c>
      <c r="D440" s="231" t="s">
        <v>224</v>
      </c>
      <c r="E440" s="231" t="s">
        <v>222</v>
      </c>
      <c r="F440" s="231" t="s">
        <v>222</v>
      </c>
      <c r="G440" s="231" t="s">
        <v>224</v>
      </c>
      <c r="H440" s="231" t="s">
        <v>222</v>
      </c>
      <c r="I440" s="231" t="s">
        <v>222</v>
      </c>
      <c r="J440" s="231" t="s">
        <v>222</v>
      </c>
      <c r="K440" s="231" t="s">
        <v>222</v>
      </c>
      <c r="L440" s="231" t="s">
        <v>222</v>
      </c>
      <c r="M440" s="231" t="s">
        <v>224</v>
      </c>
      <c r="N440" s="231" t="s">
        <v>222</v>
      </c>
      <c r="O440" s="231" t="s">
        <v>222</v>
      </c>
      <c r="P440" s="231" t="s">
        <v>224</v>
      </c>
      <c r="Q440" s="231" t="s">
        <v>222</v>
      </c>
      <c r="R440" s="231" t="s">
        <v>222</v>
      </c>
      <c r="S440" s="231" t="s">
        <v>222</v>
      </c>
      <c r="T440" s="231" t="s">
        <v>222</v>
      </c>
      <c r="U440" s="231" t="s">
        <v>222</v>
      </c>
      <c r="V440" s="231" t="s">
        <v>222</v>
      </c>
      <c r="W440" s="231" t="s">
        <v>223</v>
      </c>
      <c r="X440" s="231" t="s">
        <v>222</v>
      </c>
      <c r="Y440" s="231" t="s">
        <v>222</v>
      </c>
      <c r="Z440" s="231" t="s">
        <v>222</v>
      </c>
      <c r="AA440" s="231" t="s">
        <v>223</v>
      </c>
      <c r="AB440" s="231" t="s">
        <v>222</v>
      </c>
      <c r="AC440" s="231" t="s">
        <v>222</v>
      </c>
      <c r="AD440" s="231" t="s">
        <v>222</v>
      </c>
      <c r="AE440" s="231" t="s">
        <v>222</v>
      </c>
      <c r="AF440" s="231" t="s">
        <v>222</v>
      </c>
      <c r="AG440" s="231" t="s">
        <v>224</v>
      </c>
      <c r="AH440" s="231" t="s">
        <v>222</v>
      </c>
      <c r="AI440" s="231" t="s">
        <v>222</v>
      </c>
      <c r="AJ440" s="231" t="s">
        <v>224</v>
      </c>
      <c r="AK440" s="231" t="s">
        <v>224</v>
      </c>
      <c r="AL440" s="231" t="s">
        <v>222</v>
      </c>
      <c r="AM440" s="231" t="s">
        <v>222</v>
      </c>
      <c r="AN440" s="231" t="s">
        <v>224</v>
      </c>
      <c r="AO440" s="231" t="s">
        <v>224</v>
      </c>
      <c r="AP440" s="231" t="s">
        <v>222</v>
      </c>
      <c r="AQ440" s="231">
        <v>40</v>
      </c>
    </row>
    <row r="441" spans="1:43" x14ac:dyDescent="0.3">
      <c r="A441" s="231">
        <v>205376</v>
      </c>
      <c r="B441" s="231" t="s">
        <v>61</v>
      </c>
      <c r="C441" s="231" t="s">
        <v>224</v>
      </c>
      <c r="D441" s="231" t="s">
        <v>222</v>
      </c>
      <c r="E441" s="231" t="s">
        <v>224</v>
      </c>
      <c r="F441" s="231" t="s">
        <v>222</v>
      </c>
      <c r="G441" s="231" t="s">
        <v>224</v>
      </c>
      <c r="H441" s="231" t="s">
        <v>224</v>
      </c>
      <c r="I441" s="231" t="s">
        <v>224</v>
      </c>
      <c r="J441" s="231" t="s">
        <v>222</v>
      </c>
      <c r="K441" s="231" t="s">
        <v>224</v>
      </c>
      <c r="L441" s="231" t="s">
        <v>224</v>
      </c>
      <c r="M441" s="231" t="s">
        <v>222</v>
      </c>
      <c r="N441" s="231" t="s">
        <v>222</v>
      </c>
      <c r="O441" s="231" t="s">
        <v>224</v>
      </c>
      <c r="P441" s="231" t="s">
        <v>224</v>
      </c>
      <c r="Q441" s="231" t="s">
        <v>224</v>
      </c>
      <c r="R441" s="231" t="s">
        <v>224</v>
      </c>
      <c r="S441" s="231" t="s">
        <v>222</v>
      </c>
      <c r="T441" s="231" t="s">
        <v>222</v>
      </c>
      <c r="U441" s="231" t="s">
        <v>222</v>
      </c>
      <c r="V441" s="231" t="s">
        <v>222</v>
      </c>
      <c r="W441" s="231" t="s">
        <v>222</v>
      </c>
      <c r="X441" s="231" t="s">
        <v>222</v>
      </c>
      <c r="Y441" s="231" t="s">
        <v>222</v>
      </c>
      <c r="Z441" s="231" t="s">
        <v>224</v>
      </c>
      <c r="AA441" s="231" t="s">
        <v>224</v>
      </c>
      <c r="AB441" s="231" t="s">
        <v>222</v>
      </c>
      <c r="AC441" s="231" t="s">
        <v>224</v>
      </c>
      <c r="AD441" s="231" t="s">
        <v>222</v>
      </c>
      <c r="AE441" s="231" t="s">
        <v>222</v>
      </c>
      <c r="AF441" s="231" t="s">
        <v>224</v>
      </c>
      <c r="AG441" s="231" t="s">
        <v>222</v>
      </c>
      <c r="AH441" s="231" t="s">
        <v>222</v>
      </c>
      <c r="AI441" s="231" t="s">
        <v>222</v>
      </c>
      <c r="AJ441" s="231" t="s">
        <v>222</v>
      </c>
      <c r="AK441" s="231" t="s">
        <v>222</v>
      </c>
      <c r="AL441" s="231" t="s">
        <v>223</v>
      </c>
      <c r="AM441" s="231" t="s">
        <v>223</v>
      </c>
      <c r="AN441" s="231" t="s">
        <v>223</v>
      </c>
      <c r="AO441" s="231" t="s">
        <v>223</v>
      </c>
      <c r="AP441" s="231" t="s">
        <v>223</v>
      </c>
      <c r="AQ441" s="231">
        <v>40</v>
      </c>
    </row>
    <row r="442" spans="1:43" x14ac:dyDescent="0.3">
      <c r="A442" s="231">
        <v>205678</v>
      </c>
      <c r="B442" s="231" t="s">
        <v>61</v>
      </c>
      <c r="C442" s="231" t="s">
        <v>224</v>
      </c>
      <c r="D442" s="231" t="s">
        <v>222</v>
      </c>
      <c r="E442" s="231" t="s">
        <v>222</v>
      </c>
      <c r="F442" s="231" t="s">
        <v>224</v>
      </c>
      <c r="G442" s="231" t="s">
        <v>222</v>
      </c>
      <c r="H442" s="231" t="s">
        <v>224</v>
      </c>
      <c r="I442" s="231" t="s">
        <v>222</v>
      </c>
      <c r="J442" s="231" t="s">
        <v>222</v>
      </c>
      <c r="K442" s="231" t="s">
        <v>222</v>
      </c>
      <c r="L442" s="231" t="s">
        <v>222</v>
      </c>
      <c r="M442" s="231" t="s">
        <v>224</v>
      </c>
      <c r="N442" s="231" t="s">
        <v>224</v>
      </c>
      <c r="O442" s="231" t="s">
        <v>222</v>
      </c>
      <c r="P442" s="231" t="s">
        <v>224</v>
      </c>
      <c r="Q442" s="231" t="s">
        <v>222</v>
      </c>
      <c r="R442" s="231" t="s">
        <v>224</v>
      </c>
      <c r="S442" s="231" t="s">
        <v>224</v>
      </c>
      <c r="T442" s="231" t="s">
        <v>224</v>
      </c>
      <c r="U442" s="231" t="s">
        <v>224</v>
      </c>
      <c r="V442" s="231" t="s">
        <v>222</v>
      </c>
      <c r="W442" s="231" t="s">
        <v>222</v>
      </c>
      <c r="X442" s="231" t="s">
        <v>222</v>
      </c>
      <c r="Y442" s="231" t="s">
        <v>222</v>
      </c>
      <c r="Z442" s="231" t="s">
        <v>224</v>
      </c>
      <c r="AA442" s="231" t="s">
        <v>224</v>
      </c>
      <c r="AB442" s="231" t="s">
        <v>224</v>
      </c>
      <c r="AC442" s="231" t="s">
        <v>224</v>
      </c>
      <c r="AD442" s="231" t="s">
        <v>222</v>
      </c>
      <c r="AE442" s="231" t="s">
        <v>222</v>
      </c>
      <c r="AF442" s="231" t="s">
        <v>222</v>
      </c>
      <c r="AG442" s="231" t="s">
        <v>222</v>
      </c>
      <c r="AH442" s="231" t="s">
        <v>222</v>
      </c>
      <c r="AI442" s="231" t="s">
        <v>222</v>
      </c>
      <c r="AJ442" s="231" t="s">
        <v>222</v>
      </c>
      <c r="AK442" s="231" t="s">
        <v>222</v>
      </c>
      <c r="AL442" s="231" t="s">
        <v>223</v>
      </c>
      <c r="AM442" s="231" t="s">
        <v>223</v>
      </c>
      <c r="AN442" s="231" t="s">
        <v>223</v>
      </c>
      <c r="AO442" s="231" t="s">
        <v>223</v>
      </c>
      <c r="AP442" s="231" t="s">
        <v>223</v>
      </c>
      <c r="AQ442" s="231">
        <v>40</v>
      </c>
    </row>
    <row r="443" spans="1:43" x14ac:dyDescent="0.3">
      <c r="A443" s="231">
        <v>205715</v>
      </c>
      <c r="B443" s="231" t="s">
        <v>61</v>
      </c>
      <c r="C443" s="231" t="s">
        <v>222</v>
      </c>
      <c r="D443" s="231" t="s">
        <v>222</v>
      </c>
      <c r="E443" s="231" t="s">
        <v>224</v>
      </c>
      <c r="F443" s="231" t="s">
        <v>222</v>
      </c>
      <c r="G443" s="231" t="s">
        <v>222</v>
      </c>
      <c r="H443" s="231" t="s">
        <v>222</v>
      </c>
      <c r="I443" s="231" t="s">
        <v>222</v>
      </c>
      <c r="J443" s="231" t="s">
        <v>222</v>
      </c>
      <c r="K443" s="231" t="s">
        <v>222</v>
      </c>
      <c r="L443" s="231" t="s">
        <v>222</v>
      </c>
      <c r="M443" s="231" t="s">
        <v>222</v>
      </c>
      <c r="N443" s="231" t="s">
        <v>222</v>
      </c>
      <c r="O443" s="231" t="s">
        <v>222</v>
      </c>
      <c r="P443" s="231" t="s">
        <v>222</v>
      </c>
      <c r="Q443" s="231" t="s">
        <v>222</v>
      </c>
      <c r="R443" s="231" t="s">
        <v>222</v>
      </c>
      <c r="S443" s="231" t="s">
        <v>222</v>
      </c>
      <c r="T443" s="231" t="s">
        <v>224</v>
      </c>
      <c r="U443" s="231" t="s">
        <v>222</v>
      </c>
      <c r="V443" s="231" t="s">
        <v>222</v>
      </c>
      <c r="W443" s="231" t="s">
        <v>222</v>
      </c>
      <c r="X443" s="231" t="s">
        <v>222</v>
      </c>
      <c r="Y443" s="231" t="s">
        <v>222</v>
      </c>
      <c r="Z443" s="231" t="s">
        <v>224</v>
      </c>
      <c r="AA443" s="231" t="s">
        <v>222</v>
      </c>
      <c r="AB443" s="231" t="s">
        <v>224</v>
      </c>
      <c r="AC443" s="231" t="s">
        <v>224</v>
      </c>
      <c r="AD443" s="231" t="s">
        <v>224</v>
      </c>
      <c r="AE443" s="231" t="s">
        <v>222</v>
      </c>
      <c r="AF443" s="231" t="s">
        <v>224</v>
      </c>
      <c r="AG443" s="231" t="s">
        <v>222</v>
      </c>
      <c r="AH443" s="231" t="s">
        <v>222</v>
      </c>
      <c r="AI443" s="231" t="s">
        <v>222</v>
      </c>
      <c r="AJ443" s="231" t="s">
        <v>222</v>
      </c>
      <c r="AK443" s="231" t="s">
        <v>222</v>
      </c>
      <c r="AL443" s="231" t="s">
        <v>222</v>
      </c>
      <c r="AM443" s="231" t="s">
        <v>222</v>
      </c>
      <c r="AN443" s="231" t="s">
        <v>222</v>
      </c>
      <c r="AO443" s="231" t="s">
        <v>222</v>
      </c>
      <c r="AP443" s="231" t="s">
        <v>222</v>
      </c>
      <c r="AQ443" s="231">
        <v>40</v>
      </c>
    </row>
    <row r="444" spans="1:43" x14ac:dyDescent="0.3">
      <c r="A444" s="231">
        <v>205805</v>
      </c>
      <c r="B444" s="231" t="s">
        <v>61</v>
      </c>
      <c r="C444" s="231" t="s">
        <v>224</v>
      </c>
      <c r="D444" s="231" t="s">
        <v>222</v>
      </c>
      <c r="E444" s="231" t="s">
        <v>224</v>
      </c>
      <c r="F444" s="231" t="s">
        <v>224</v>
      </c>
      <c r="G444" s="231" t="s">
        <v>224</v>
      </c>
      <c r="H444" s="231" t="s">
        <v>222</v>
      </c>
      <c r="I444" s="231" t="s">
        <v>222</v>
      </c>
      <c r="J444" s="231" t="s">
        <v>224</v>
      </c>
      <c r="K444" s="231" t="s">
        <v>224</v>
      </c>
      <c r="L444" s="231" t="s">
        <v>224</v>
      </c>
      <c r="M444" s="231" t="s">
        <v>224</v>
      </c>
      <c r="N444" s="231" t="s">
        <v>224</v>
      </c>
      <c r="O444" s="231" t="s">
        <v>222</v>
      </c>
      <c r="P444" s="231" t="s">
        <v>224</v>
      </c>
      <c r="Q444" s="231" t="s">
        <v>222</v>
      </c>
      <c r="R444" s="231" t="s">
        <v>224</v>
      </c>
      <c r="S444" s="231" t="s">
        <v>222</v>
      </c>
      <c r="T444" s="231" t="s">
        <v>224</v>
      </c>
      <c r="U444" s="231" t="s">
        <v>222</v>
      </c>
      <c r="V444" s="231" t="s">
        <v>222</v>
      </c>
      <c r="W444" s="231" t="s">
        <v>224</v>
      </c>
      <c r="X444" s="231" t="s">
        <v>224</v>
      </c>
      <c r="Y444" s="231" t="s">
        <v>222</v>
      </c>
      <c r="Z444" s="231" t="s">
        <v>223</v>
      </c>
      <c r="AA444" s="231" t="s">
        <v>224</v>
      </c>
      <c r="AB444" s="231" t="s">
        <v>224</v>
      </c>
      <c r="AC444" s="231" t="s">
        <v>224</v>
      </c>
      <c r="AD444" s="231" t="s">
        <v>224</v>
      </c>
      <c r="AE444" s="231" t="s">
        <v>222</v>
      </c>
      <c r="AF444" s="231" t="s">
        <v>223</v>
      </c>
      <c r="AG444" s="231" t="s">
        <v>223</v>
      </c>
      <c r="AH444" s="231" t="s">
        <v>223</v>
      </c>
      <c r="AI444" s="231" t="s">
        <v>224</v>
      </c>
      <c r="AJ444" s="231" t="s">
        <v>223</v>
      </c>
      <c r="AK444" s="231" t="s">
        <v>224</v>
      </c>
      <c r="AL444" s="231" t="s">
        <v>223</v>
      </c>
      <c r="AM444" s="231" t="s">
        <v>223</v>
      </c>
      <c r="AN444" s="231" t="s">
        <v>223</v>
      </c>
      <c r="AO444" s="231" t="s">
        <v>223</v>
      </c>
      <c r="AP444" s="231" t="s">
        <v>223</v>
      </c>
      <c r="AQ444" s="231">
        <v>40</v>
      </c>
    </row>
    <row r="445" spans="1:43" x14ac:dyDescent="0.3">
      <c r="A445" s="231">
        <v>205811</v>
      </c>
      <c r="B445" s="231" t="s">
        <v>61</v>
      </c>
      <c r="C445" s="231" t="s">
        <v>224</v>
      </c>
      <c r="D445" s="231" t="s">
        <v>222</v>
      </c>
      <c r="E445" s="231" t="s">
        <v>224</v>
      </c>
      <c r="F445" s="231" t="s">
        <v>224</v>
      </c>
      <c r="G445" s="231" t="s">
        <v>224</v>
      </c>
      <c r="H445" s="231" t="s">
        <v>222</v>
      </c>
      <c r="I445" s="231" t="s">
        <v>224</v>
      </c>
      <c r="J445" s="231" t="s">
        <v>224</v>
      </c>
      <c r="K445" s="231" t="s">
        <v>222</v>
      </c>
      <c r="L445" s="231" t="s">
        <v>224</v>
      </c>
      <c r="M445" s="231" t="s">
        <v>222</v>
      </c>
      <c r="N445" s="231" t="s">
        <v>224</v>
      </c>
      <c r="O445" s="231" t="s">
        <v>224</v>
      </c>
      <c r="P445" s="231" t="s">
        <v>224</v>
      </c>
      <c r="Q445" s="231" t="s">
        <v>224</v>
      </c>
      <c r="R445" s="231" t="s">
        <v>222</v>
      </c>
      <c r="S445" s="231" t="s">
        <v>222</v>
      </c>
      <c r="T445" s="231" t="s">
        <v>224</v>
      </c>
      <c r="U445" s="231" t="s">
        <v>224</v>
      </c>
      <c r="V445" s="231" t="s">
        <v>224</v>
      </c>
      <c r="W445" s="231" t="s">
        <v>224</v>
      </c>
      <c r="X445" s="231" t="s">
        <v>222</v>
      </c>
      <c r="Y445" s="231" t="s">
        <v>222</v>
      </c>
      <c r="Z445" s="231" t="s">
        <v>222</v>
      </c>
      <c r="AA445" s="231" t="s">
        <v>222</v>
      </c>
      <c r="AB445" s="231" t="s">
        <v>222</v>
      </c>
      <c r="AC445" s="231" t="s">
        <v>222</v>
      </c>
      <c r="AD445" s="231" t="s">
        <v>222</v>
      </c>
      <c r="AE445" s="231" t="s">
        <v>222</v>
      </c>
      <c r="AF445" s="231" t="s">
        <v>222</v>
      </c>
      <c r="AG445" s="231" t="s">
        <v>223</v>
      </c>
      <c r="AH445" s="231" t="s">
        <v>223</v>
      </c>
      <c r="AI445" s="231" t="s">
        <v>223</v>
      </c>
      <c r="AJ445" s="231" t="s">
        <v>223</v>
      </c>
      <c r="AK445" s="231" t="s">
        <v>223</v>
      </c>
      <c r="AL445" s="231" t="s">
        <v>223</v>
      </c>
      <c r="AM445" s="231" t="s">
        <v>223</v>
      </c>
      <c r="AN445" s="231" t="s">
        <v>223</v>
      </c>
      <c r="AO445" s="231" t="s">
        <v>223</v>
      </c>
      <c r="AP445" s="231" t="s">
        <v>223</v>
      </c>
      <c r="AQ445" s="231">
        <v>40</v>
      </c>
    </row>
    <row r="446" spans="1:43" x14ac:dyDescent="0.3">
      <c r="A446" s="231">
        <v>206060</v>
      </c>
      <c r="B446" s="231" t="s">
        <v>61</v>
      </c>
      <c r="C446" s="231" t="s">
        <v>224</v>
      </c>
      <c r="D446" s="231" t="s">
        <v>222</v>
      </c>
      <c r="E446" s="231" t="s">
        <v>222</v>
      </c>
      <c r="F446" s="231" t="s">
        <v>222</v>
      </c>
      <c r="G446" s="231" t="s">
        <v>224</v>
      </c>
      <c r="H446" s="231" t="s">
        <v>224</v>
      </c>
      <c r="I446" s="231" t="s">
        <v>222</v>
      </c>
      <c r="J446" s="231" t="s">
        <v>222</v>
      </c>
      <c r="K446" s="231" t="s">
        <v>224</v>
      </c>
      <c r="L446" s="231" t="s">
        <v>222</v>
      </c>
      <c r="M446" s="231" t="s">
        <v>222</v>
      </c>
      <c r="N446" s="231" t="s">
        <v>222</v>
      </c>
      <c r="O446" s="231" t="s">
        <v>222</v>
      </c>
      <c r="P446" s="231" t="s">
        <v>224</v>
      </c>
      <c r="Q446" s="231" t="s">
        <v>222</v>
      </c>
      <c r="R446" s="231" t="s">
        <v>222</v>
      </c>
      <c r="S446" s="231" t="s">
        <v>224</v>
      </c>
      <c r="T446" s="231" t="s">
        <v>224</v>
      </c>
      <c r="U446" s="231" t="s">
        <v>224</v>
      </c>
      <c r="V446" s="231" t="s">
        <v>224</v>
      </c>
      <c r="W446" s="231" t="s">
        <v>224</v>
      </c>
      <c r="X446" s="231" t="s">
        <v>224</v>
      </c>
      <c r="Y446" s="231" t="s">
        <v>222</v>
      </c>
      <c r="Z446" s="231" t="s">
        <v>224</v>
      </c>
      <c r="AA446" s="231" t="s">
        <v>224</v>
      </c>
      <c r="AB446" s="231" t="s">
        <v>222</v>
      </c>
      <c r="AC446" s="231" t="s">
        <v>222</v>
      </c>
      <c r="AD446" s="231" t="s">
        <v>224</v>
      </c>
      <c r="AE446" s="231" t="s">
        <v>222</v>
      </c>
      <c r="AF446" s="231" t="s">
        <v>222</v>
      </c>
      <c r="AG446" s="231" t="s">
        <v>222</v>
      </c>
      <c r="AH446" s="231" t="s">
        <v>224</v>
      </c>
      <c r="AI446" s="231" t="s">
        <v>224</v>
      </c>
      <c r="AJ446" s="231" t="s">
        <v>224</v>
      </c>
      <c r="AK446" s="231" t="s">
        <v>224</v>
      </c>
      <c r="AL446" s="231" t="s">
        <v>224</v>
      </c>
      <c r="AM446" s="231" t="s">
        <v>224</v>
      </c>
      <c r="AN446" s="231" t="s">
        <v>224</v>
      </c>
      <c r="AO446" s="231" t="s">
        <v>222</v>
      </c>
      <c r="AP446" s="231" t="s">
        <v>224</v>
      </c>
      <c r="AQ446" s="231">
        <v>40</v>
      </c>
    </row>
    <row r="447" spans="1:43" x14ac:dyDescent="0.3">
      <c r="A447" s="231">
        <v>206585</v>
      </c>
      <c r="B447" s="231" t="s">
        <v>61</v>
      </c>
      <c r="C447" s="231" t="s">
        <v>223</v>
      </c>
      <c r="D447" s="231" t="s">
        <v>223</v>
      </c>
      <c r="E447" s="231" t="s">
        <v>223</v>
      </c>
      <c r="F447" s="231" t="s">
        <v>223</v>
      </c>
      <c r="G447" s="231" t="s">
        <v>223</v>
      </c>
      <c r="H447" s="231" t="s">
        <v>223</v>
      </c>
      <c r="I447" s="231" t="s">
        <v>223</v>
      </c>
      <c r="J447" s="231" t="s">
        <v>223</v>
      </c>
      <c r="K447" s="231" t="s">
        <v>223</v>
      </c>
      <c r="L447" s="231" t="s">
        <v>223</v>
      </c>
      <c r="M447" s="231" t="s">
        <v>223</v>
      </c>
      <c r="N447" s="231" t="s">
        <v>223</v>
      </c>
      <c r="O447" s="231" t="s">
        <v>223</v>
      </c>
      <c r="P447" s="231" t="s">
        <v>223</v>
      </c>
      <c r="Q447" s="231" t="s">
        <v>222</v>
      </c>
      <c r="R447" s="231" t="s">
        <v>222</v>
      </c>
      <c r="S447" s="231" t="s">
        <v>222</v>
      </c>
      <c r="T447" s="231" t="s">
        <v>224</v>
      </c>
      <c r="U447" s="231" t="s">
        <v>222</v>
      </c>
      <c r="V447" s="231" t="s">
        <v>224</v>
      </c>
      <c r="W447" s="231" t="s">
        <v>224</v>
      </c>
      <c r="X447" s="231" t="s">
        <v>224</v>
      </c>
      <c r="Y447" s="231" t="s">
        <v>224</v>
      </c>
      <c r="Z447" s="231" t="s">
        <v>222</v>
      </c>
      <c r="AA447" s="231" t="s">
        <v>224</v>
      </c>
      <c r="AB447" s="231" t="s">
        <v>224</v>
      </c>
      <c r="AC447" s="231" t="s">
        <v>224</v>
      </c>
      <c r="AD447" s="231" t="s">
        <v>224</v>
      </c>
      <c r="AE447" s="231" t="s">
        <v>224</v>
      </c>
      <c r="AF447" s="231" t="s">
        <v>222</v>
      </c>
      <c r="AG447" s="231" t="s">
        <v>222</v>
      </c>
      <c r="AH447" s="231" t="s">
        <v>222</v>
      </c>
      <c r="AI447" s="231" t="s">
        <v>222</v>
      </c>
      <c r="AJ447" s="231" t="s">
        <v>222</v>
      </c>
      <c r="AK447" s="231" t="s">
        <v>224</v>
      </c>
      <c r="AL447" s="231" t="s">
        <v>222</v>
      </c>
      <c r="AM447" s="231" t="s">
        <v>224</v>
      </c>
      <c r="AN447" s="231" t="s">
        <v>222</v>
      </c>
      <c r="AO447" s="231" t="s">
        <v>222</v>
      </c>
      <c r="AP447" s="231" t="s">
        <v>222</v>
      </c>
      <c r="AQ447" s="231">
        <v>40</v>
      </c>
    </row>
    <row r="448" spans="1:43" x14ac:dyDescent="0.3">
      <c r="A448" s="231">
        <v>206634</v>
      </c>
      <c r="B448" s="231" t="s">
        <v>61</v>
      </c>
      <c r="C448" s="231" t="s">
        <v>222</v>
      </c>
      <c r="D448" s="231" t="s">
        <v>222</v>
      </c>
      <c r="E448" s="231" t="s">
        <v>222</v>
      </c>
      <c r="F448" s="231" t="s">
        <v>224</v>
      </c>
      <c r="G448" s="231" t="s">
        <v>224</v>
      </c>
      <c r="H448" s="231" t="s">
        <v>224</v>
      </c>
      <c r="I448" s="231" t="s">
        <v>222</v>
      </c>
      <c r="J448" s="231" t="s">
        <v>222</v>
      </c>
      <c r="K448" s="231" t="s">
        <v>222</v>
      </c>
      <c r="L448" s="231" t="s">
        <v>222</v>
      </c>
      <c r="M448" s="231" t="s">
        <v>224</v>
      </c>
      <c r="N448" s="231" t="s">
        <v>224</v>
      </c>
      <c r="O448" s="231" t="s">
        <v>224</v>
      </c>
      <c r="P448" s="231" t="s">
        <v>224</v>
      </c>
      <c r="Q448" s="231" t="s">
        <v>224</v>
      </c>
      <c r="R448" s="231" t="s">
        <v>224</v>
      </c>
      <c r="S448" s="231" t="s">
        <v>222</v>
      </c>
      <c r="T448" s="231" t="s">
        <v>224</v>
      </c>
      <c r="U448" s="231" t="s">
        <v>222</v>
      </c>
      <c r="V448" s="231" t="s">
        <v>222</v>
      </c>
      <c r="W448" s="231" t="s">
        <v>222</v>
      </c>
      <c r="X448" s="231" t="s">
        <v>224</v>
      </c>
      <c r="Y448" s="231" t="s">
        <v>222</v>
      </c>
      <c r="Z448" s="231" t="s">
        <v>222</v>
      </c>
      <c r="AA448" s="231" t="s">
        <v>222</v>
      </c>
      <c r="AB448" s="231" t="s">
        <v>224</v>
      </c>
      <c r="AC448" s="231" t="s">
        <v>224</v>
      </c>
      <c r="AD448" s="231" t="s">
        <v>222</v>
      </c>
      <c r="AE448" s="231" t="s">
        <v>222</v>
      </c>
      <c r="AF448" s="231" t="s">
        <v>224</v>
      </c>
      <c r="AG448" s="231" t="s">
        <v>224</v>
      </c>
      <c r="AH448" s="231" t="s">
        <v>224</v>
      </c>
      <c r="AI448" s="231" t="s">
        <v>224</v>
      </c>
      <c r="AJ448" s="231" t="s">
        <v>224</v>
      </c>
      <c r="AK448" s="231" t="s">
        <v>222</v>
      </c>
      <c r="AL448" s="231" t="s">
        <v>224</v>
      </c>
      <c r="AM448" s="231" t="s">
        <v>224</v>
      </c>
      <c r="AN448" s="231" t="s">
        <v>222</v>
      </c>
      <c r="AO448" s="231" t="s">
        <v>224</v>
      </c>
      <c r="AP448" s="231" t="s">
        <v>224</v>
      </c>
      <c r="AQ448" s="231">
        <v>40</v>
      </c>
    </row>
    <row r="449" spans="1:43" x14ac:dyDescent="0.3">
      <c r="A449" s="231">
        <v>206904</v>
      </c>
      <c r="B449" s="231" t="s">
        <v>61</v>
      </c>
      <c r="C449" s="231" t="s">
        <v>224</v>
      </c>
      <c r="D449" s="231" t="s">
        <v>223</v>
      </c>
      <c r="E449" s="231" t="s">
        <v>223</v>
      </c>
      <c r="F449" s="231" t="s">
        <v>223</v>
      </c>
      <c r="G449" s="231" t="s">
        <v>222</v>
      </c>
      <c r="H449" s="231" t="s">
        <v>222</v>
      </c>
      <c r="I449" s="231" t="s">
        <v>222</v>
      </c>
      <c r="J449" s="231" t="s">
        <v>224</v>
      </c>
      <c r="K449" s="231" t="s">
        <v>224</v>
      </c>
      <c r="L449" s="231" t="s">
        <v>222</v>
      </c>
      <c r="M449" s="231" t="s">
        <v>222</v>
      </c>
      <c r="N449" s="231" t="s">
        <v>224</v>
      </c>
      <c r="O449" s="231" t="s">
        <v>222</v>
      </c>
      <c r="P449" s="231" t="s">
        <v>222</v>
      </c>
      <c r="Q449" s="231" t="s">
        <v>222</v>
      </c>
      <c r="R449" s="231" t="s">
        <v>224</v>
      </c>
      <c r="S449" s="231" t="s">
        <v>222</v>
      </c>
      <c r="T449" s="231" t="s">
        <v>224</v>
      </c>
      <c r="U449" s="231" t="s">
        <v>222</v>
      </c>
      <c r="V449" s="231" t="s">
        <v>222</v>
      </c>
      <c r="W449" s="231" t="s">
        <v>224</v>
      </c>
      <c r="X449" s="231" t="s">
        <v>223</v>
      </c>
      <c r="Y449" s="231" t="s">
        <v>222</v>
      </c>
      <c r="Z449" s="231" t="s">
        <v>222</v>
      </c>
      <c r="AA449" s="231" t="s">
        <v>223</v>
      </c>
      <c r="AB449" s="231" t="s">
        <v>223</v>
      </c>
      <c r="AC449" s="231" t="s">
        <v>222</v>
      </c>
      <c r="AD449" s="231" t="s">
        <v>224</v>
      </c>
      <c r="AE449" s="231" t="s">
        <v>224</v>
      </c>
      <c r="AF449" s="231" t="s">
        <v>224</v>
      </c>
      <c r="AG449" s="231" t="s">
        <v>222</v>
      </c>
      <c r="AH449" s="231" t="s">
        <v>222</v>
      </c>
      <c r="AI449" s="231" t="s">
        <v>222</v>
      </c>
      <c r="AJ449" s="231" t="s">
        <v>222</v>
      </c>
      <c r="AK449" s="231" t="s">
        <v>222</v>
      </c>
      <c r="AL449" s="231" t="s">
        <v>222</v>
      </c>
      <c r="AM449" s="231" t="s">
        <v>222</v>
      </c>
      <c r="AN449" s="231" t="s">
        <v>222</v>
      </c>
      <c r="AO449" s="231" t="s">
        <v>222</v>
      </c>
      <c r="AP449" s="231" t="s">
        <v>222</v>
      </c>
      <c r="AQ449" s="231">
        <v>40</v>
      </c>
    </row>
    <row r="450" spans="1:43" x14ac:dyDescent="0.3">
      <c r="A450" s="231">
        <v>207039</v>
      </c>
      <c r="B450" s="231" t="s">
        <v>61</v>
      </c>
      <c r="C450" s="231" t="s">
        <v>222</v>
      </c>
      <c r="D450" s="231" t="s">
        <v>222</v>
      </c>
      <c r="E450" s="231" t="s">
        <v>224</v>
      </c>
      <c r="F450" s="231" t="s">
        <v>224</v>
      </c>
      <c r="G450" s="231" t="s">
        <v>224</v>
      </c>
      <c r="H450" s="231" t="s">
        <v>224</v>
      </c>
      <c r="I450" s="231" t="s">
        <v>222</v>
      </c>
      <c r="J450" s="231" t="s">
        <v>224</v>
      </c>
      <c r="K450" s="231" t="s">
        <v>222</v>
      </c>
      <c r="L450" s="231" t="s">
        <v>224</v>
      </c>
      <c r="M450" s="231" t="s">
        <v>224</v>
      </c>
      <c r="N450" s="231" t="s">
        <v>222</v>
      </c>
      <c r="O450" s="231" t="s">
        <v>224</v>
      </c>
      <c r="P450" s="231" t="s">
        <v>222</v>
      </c>
      <c r="Q450" s="231" t="s">
        <v>224</v>
      </c>
      <c r="R450" s="231" t="s">
        <v>222</v>
      </c>
      <c r="S450" s="231" t="s">
        <v>224</v>
      </c>
      <c r="T450" s="231" t="s">
        <v>224</v>
      </c>
      <c r="U450" s="231" t="s">
        <v>224</v>
      </c>
      <c r="V450" s="231" t="s">
        <v>224</v>
      </c>
      <c r="W450" s="231" t="s">
        <v>222</v>
      </c>
      <c r="X450" s="231" t="s">
        <v>222</v>
      </c>
      <c r="Y450" s="231" t="s">
        <v>224</v>
      </c>
      <c r="Z450" s="231" t="s">
        <v>222</v>
      </c>
      <c r="AA450" s="231" t="s">
        <v>224</v>
      </c>
      <c r="AB450" s="231" t="s">
        <v>224</v>
      </c>
      <c r="AC450" s="231" t="s">
        <v>222</v>
      </c>
      <c r="AD450" s="231" t="s">
        <v>224</v>
      </c>
      <c r="AE450" s="231" t="s">
        <v>222</v>
      </c>
      <c r="AF450" s="231" t="s">
        <v>222</v>
      </c>
      <c r="AG450" s="231" t="s">
        <v>222</v>
      </c>
      <c r="AH450" s="231" t="s">
        <v>222</v>
      </c>
      <c r="AI450" s="231" t="s">
        <v>222</v>
      </c>
      <c r="AJ450" s="231" t="s">
        <v>222</v>
      </c>
      <c r="AK450" s="231" t="s">
        <v>224</v>
      </c>
      <c r="AL450" s="231" t="s">
        <v>222</v>
      </c>
      <c r="AM450" s="231" t="s">
        <v>222</v>
      </c>
      <c r="AN450" s="231" t="s">
        <v>224</v>
      </c>
      <c r="AO450" s="231" t="s">
        <v>224</v>
      </c>
      <c r="AP450" s="231" t="s">
        <v>222</v>
      </c>
      <c r="AQ450" s="231">
        <v>40</v>
      </c>
    </row>
    <row r="451" spans="1:43" x14ac:dyDescent="0.3">
      <c r="A451" s="231">
        <v>207110</v>
      </c>
      <c r="B451" s="231" t="s">
        <v>61</v>
      </c>
      <c r="C451" s="231" t="s">
        <v>222</v>
      </c>
      <c r="D451" s="231" t="s">
        <v>224</v>
      </c>
      <c r="E451" s="231" t="s">
        <v>224</v>
      </c>
      <c r="F451" s="231" t="s">
        <v>224</v>
      </c>
      <c r="G451" s="231" t="s">
        <v>222</v>
      </c>
      <c r="H451" s="231" t="s">
        <v>222</v>
      </c>
      <c r="I451" s="231" t="s">
        <v>224</v>
      </c>
      <c r="J451" s="231" t="s">
        <v>222</v>
      </c>
      <c r="K451" s="231" t="s">
        <v>224</v>
      </c>
      <c r="L451" s="231" t="s">
        <v>224</v>
      </c>
      <c r="M451" s="231" t="s">
        <v>224</v>
      </c>
      <c r="N451" s="231" t="s">
        <v>224</v>
      </c>
      <c r="O451" s="231" t="s">
        <v>224</v>
      </c>
      <c r="P451" s="231" t="s">
        <v>224</v>
      </c>
      <c r="Q451" s="231" t="s">
        <v>222</v>
      </c>
      <c r="R451" s="231" t="s">
        <v>224</v>
      </c>
      <c r="S451" s="231" t="s">
        <v>224</v>
      </c>
      <c r="T451" s="231" t="s">
        <v>222</v>
      </c>
      <c r="U451" s="231" t="s">
        <v>222</v>
      </c>
      <c r="V451" s="231" t="s">
        <v>224</v>
      </c>
      <c r="W451" s="231" t="s">
        <v>224</v>
      </c>
      <c r="X451" s="231" t="s">
        <v>222</v>
      </c>
      <c r="Y451" s="231" t="s">
        <v>222</v>
      </c>
      <c r="Z451" s="231" t="s">
        <v>224</v>
      </c>
      <c r="AA451" s="231" t="s">
        <v>224</v>
      </c>
      <c r="AB451" s="231" t="s">
        <v>224</v>
      </c>
      <c r="AC451" s="231" t="s">
        <v>222</v>
      </c>
      <c r="AD451" s="231" t="s">
        <v>224</v>
      </c>
      <c r="AE451" s="231" t="s">
        <v>224</v>
      </c>
      <c r="AF451" s="231" t="s">
        <v>224</v>
      </c>
      <c r="AG451" s="231" t="s">
        <v>223</v>
      </c>
      <c r="AH451" s="231" t="s">
        <v>223</v>
      </c>
      <c r="AI451" s="231" t="s">
        <v>223</v>
      </c>
      <c r="AJ451" s="231" t="s">
        <v>223</v>
      </c>
      <c r="AK451" s="231" t="s">
        <v>223</v>
      </c>
      <c r="AL451" s="231" t="s">
        <v>223</v>
      </c>
      <c r="AM451" s="231" t="s">
        <v>223</v>
      </c>
      <c r="AN451" s="231" t="s">
        <v>223</v>
      </c>
      <c r="AO451" s="231" t="s">
        <v>223</v>
      </c>
      <c r="AP451" s="231" t="s">
        <v>223</v>
      </c>
      <c r="AQ451" s="231">
        <v>40</v>
      </c>
    </row>
    <row r="452" spans="1:43" x14ac:dyDescent="0.3">
      <c r="A452" s="231">
        <v>207551</v>
      </c>
      <c r="B452" s="231" t="s">
        <v>61</v>
      </c>
      <c r="C452" s="231" t="s">
        <v>224</v>
      </c>
      <c r="D452" s="231" t="s">
        <v>222</v>
      </c>
      <c r="E452" s="231" t="s">
        <v>222</v>
      </c>
      <c r="F452" s="231" t="s">
        <v>222</v>
      </c>
      <c r="G452" s="231" t="s">
        <v>224</v>
      </c>
      <c r="H452" s="231" t="s">
        <v>222</v>
      </c>
      <c r="I452" s="231" t="s">
        <v>222</v>
      </c>
      <c r="J452" s="231" t="s">
        <v>222</v>
      </c>
      <c r="K452" s="231" t="s">
        <v>222</v>
      </c>
      <c r="L452" s="231" t="s">
        <v>222</v>
      </c>
      <c r="M452" s="231" t="s">
        <v>224</v>
      </c>
      <c r="N452" s="231" t="s">
        <v>222</v>
      </c>
      <c r="O452" s="231" t="s">
        <v>222</v>
      </c>
      <c r="P452" s="231" t="s">
        <v>222</v>
      </c>
      <c r="Q452" s="231" t="s">
        <v>222</v>
      </c>
      <c r="R452" s="231" t="s">
        <v>222</v>
      </c>
      <c r="S452" s="231" t="s">
        <v>222</v>
      </c>
      <c r="T452" s="231" t="s">
        <v>224</v>
      </c>
      <c r="U452" s="231" t="s">
        <v>224</v>
      </c>
      <c r="V452" s="231" t="s">
        <v>222</v>
      </c>
      <c r="W452" s="231" t="s">
        <v>222</v>
      </c>
      <c r="X452" s="231" t="s">
        <v>222</v>
      </c>
      <c r="Y452" s="231" t="s">
        <v>222</v>
      </c>
      <c r="Z452" s="231" t="s">
        <v>224</v>
      </c>
      <c r="AA452" s="231" t="s">
        <v>224</v>
      </c>
      <c r="AB452" s="231" t="s">
        <v>222</v>
      </c>
      <c r="AC452" s="231" t="s">
        <v>222</v>
      </c>
      <c r="AD452" s="231" t="s">
        <v>224</v>
      </c>
      <c r="AE452" s="231" t="s">
        <v>222</v>
      </c>
      <c r="AF452" s="231" t="s">
        <v>222</v>
      </c>
      <c r="AG452" s="231" t="s">
        <v>223</v>
      </c>
      <c r="AH452" s="231" t="s">
        <v>222</v>
      </c>
      <c r="AI452" s="231" t="s">
        <v>224</v>
      </c>
      <c r="AJ452" s="231" t="s">
        <v>224</v>
      </c>
      <c r="AK452" s="231" t="s">
        <v>222</v>
      </c>
      <c r="AL452" s="231" t="s">
        <v>223</v>
      </c>
      <c r="AM452" s="231" t="s">
        <v>223</v>
      </c>
      <c r="AN452" s="231" t="s">
        <v>223</v>
      </c>
      <c r="AO452" s="231" t="s">
        <v>223</v>
      </c>
      <c r="AP452" s="231" t="s">
        <v>222</v>
      </c>
      <c r="AQ452" s="231">
        <v>40</v>
      </c>
    </row>
    <row r="453" spans="1:43" x14ac:dyDescent="0.3">
      <c r="A453" s="231">
        <v>207961</v>
      </c>
      <c r="B453" s="231" t="s">
        <v>61</v>
      </c>
      <c r="C453" s="231" t="s">
        <v>222</v>
      </c>
      <c r="D453" s="231" t="s">
        <v>222</v>
      </c>
      <c r="E453" s="231" t="s">
        <v>222</v>
      </c>
      <c r="F453" s="231" t="s">
        <v>224</v>
      </c>
      <c r="G453" s="231" t="s">
        <v>222</v>
      </c>
      <c r="H453" s="231" t="s">
        <v>224</v>
      </c>
      <c r="I453" s="231" t="s">
        <v>222</v>
      </c>
      <c r="J453" s="231" t="s">
        <v>222</v>
      </c>
      <c r="K453" s="231" t="s">
        <v>222</v>
      </c>
      <c r="L453" s="231" t="s">
        <v>222</v>
      </c>
      <c r="M453" s="231" t="s">
        <v>224</v>
      </c>
      <c r="N453" s="231" t="s">
        <v>224</v>
      </c>
      <c r="O453" s="231" t="s">
        <v>224</v>
      </c>
      <c r="P453" s="231" t="s">
        <v>222</v>
      </c>
      <c r="Q453" s="231" t="s">
        <v>224</v>
      </c>
      <c r="R453" s="231" t="s">
        <v>224</v>
      </c>
      <c r="S453" s="231" t="s">
        <v>222</v>
      </c>
      <c r="T453" s="231" t="s">
        <v>224</v>
      </c>
      <c r="U453" s="231" t="s">
        <v>224</v>
      </c>
      <c r="V453" s="231" t="s">
        <v>222</v>
      </c>
      <c r="W453" s="231" t="s">
        <v>222</v>
      </c>
      <c r="X453" s="231" t="s">
        <v>222</v>
      </c>
      <c r="Y453" s="231" t="s">
        <v>224</v>
      </c>
      <c r="Z453" s="231" t="s">
        <v>224</v>
      </c>
      <c r="AA453" s="231" t="s">
        <v>224</v>
      </c>
      <c r="AB453" s="231" t="s">
        <v>224</v>
      </c>
      <c r="AC453" s="231" t="s">
        <v>222</v>
      </c>
      <c r="AD453" s="231" t="s">
        <v>224</v>
      </c>
      <c r="AE453" s="231" t="s">
        <v>222</v>
      </c>
      <c r="AF453" s="231" t="s">
        <v>224</v>
      </c>
      <c r="AG453" s="231" t="s">
        <v>222</v>
      </c>
      <c r="AH453" s="231" t="s">
        <v>224</v>
      </c>
      <c r="AI453" s="231" t="s">
        <v>224</v>
      </c>
      <c r="AJ453" s="231" t="s">
        <v>222</v>
      </c>
      <c r="AK453" s="231" t="s">
        <v>224</v>
      </c>
      <c r="AL453" s="231" t="s">
        <v>223</v>
      </c>
      <c r="AM453" s="231" t="s">
        <v>223</v>
      </c>
      <c r="AN453" s="231" t="s">
        <v>224</v>
      </c>
      <c r="AO453" s="231" t="s">
        <v>224</v>
      </c>
      <c r="AP453" s="231" t="s">
        <v>224</v>
      </c>
      <c r="AQ453" s="231">
        <v>40</v>
      </c>
    </row>
    <row r="454" spans="1:43" x14ac:dyDescent="0.3">
      <c r="A454" s="231">
        <v>208148</v>
      </c>
      <c r="B454" s="231" t="s">
        <v>61</v>
      </c>
      <c r="C454" s="231" t="s">
        <v>222</v>
      </c>
      <c r="D454" s="231" t="s">
        <v>222</v>
      </c>
      <c r="E454" s="231" t="s">
        <v>222</v>
      </c>
      <c r="F454" s="231" t="s">
        <v>224</v>
      </c>
      <c r="G454" s="231" t="s">
        <v>222</v>
      </c>
      <c r="H454" s="231" t="s">
        <v>222</v>
      </c>
      <c r="I454" s="231" t="s">
        <v>222</v>
      </c>
      <c r="J454" s="231" t="s">
        <v>222</v>
      </c>
      <c r="K454" s="231" t="s">
        <v>224</v>
      </c>
      <c r="L454" s="231" t="s">
        <v>224</v>
      </c>
      <c r="M454" s="231" t="s">
        <v>222</v>
      </c>
      <c r="N454" s="231" t="s">
        <v>224</v>
      </c>
      <c r="O454" s="231" t="s">
        <v>224</v>
      </c>
      <c r="P454" s="231" t="s">
        <v>222</v>
      </c>
      <c r="Q454" s="231" t="s">
        <v>224</v>
      </c>
      <c r="R454" s="231" t="s">
        <v>224</v>
      </c>
      <c r="S454" s="231" t="s">
        <v>222</v>
      </c>
      <c r="T454" s="231" t="s">
        <v>224</v>
      </c>
      <c r="U454" s="231" t="s">
        <v>224</v>
      </c>
      <c r="V454" s="231" t="s">
        <v>224</v>
      </c>
      <c r="W454" s="231" t="s">
        <v>224</v>
      </c>
      <c r="X454" s="231" t="s">
        <v>224</v>
      </c>
      <c r="Y454" s="231" t="s">
        <v>222</v>
      </c>
      <c r="Z454" s="231" t="s">
        <v>222</v>
      </c>
      <c r="AA454" s="231" t="s">
        <v>224</v>
      </c>
      <c r="AB454" s="231" t="s">
        <v>222</v>
      </c>
      <c r="AC454" s="231" t="s">
        <v>224</v>
      </c>
      <c r="AD454" s="231" t="s">
        <v>224</v>
      </c>
      <c r="AE454" s="231" t="s">
        <v>222</v>
      </c>
      <c r="AF454" s="231" t="s">
        <v>222</v>
      </c>
      <c r="AG454" s="231" t="s">
        <v>224</v>
      </c>
      <c r="AH454" s="231" t="s">
        <v>222</v>
      </c>
      <c r="AI454" s="231" t="s">
        <v>224</v>
      </c>
      <c r="AJ454" s="231" t="s">
        <v>224</v>
      </c>
      <c r="AK454" s="231" t="s">
        <v>222</v>
      </c>
      <c r="AL454" s="231" t="s">
        <v>222</v>
      </c>
      <c r="AM454" s="231" t="s">
        <v>224</v>
      </c>
      <c r="AN454" s="231" t="s">
        <v>222</v>
      </c>
      <c r="AO454" s="231" t="s">
        <v>224</v>
      </c>
      <c r="AP454" s="231" t="s">
        <v>222</v>
      </c>
      <c r="AQ454" s="231">
        <v>40</v>
      </c>
    </row>
    <row r="455" spans="1:43" x14ac:dyDescent="0.3">
      <c r="A455" s="231">
        <v>208235</v>
      </c>
      <c r="B455" s="231" t="s">
        <v>61</v>
      </c>
      <c r="C455" s="231" t="s">
        <v>224</v>
      </c>
      <c r="D455" s="231" t="s">
        <v>223</v>
      </c>
      <c r="E455" s="231" t="s">
        <v>223</v>
      </c>
      <c r="F455" s="231" t="s">
        <v>223</v>
      </c>
      <c r="G455" s="231" t="s">
        <v>223</v>
      </c>
      <c r="H455" s="231" t="s">
        <v>223</v>
      </c>
      <c r="I455" s="231" t="s">
        <v>223</v>
      </c>
      <c r="J455" s="231" t="s">
        <v>224</v>
      </c>
      <c r="K455" s="231" t="s">
        <v>223</v>
      </c>
      <c r="L455" s="231" t="s">
        <v>223</v>
      </c>
      <c r="M455" s="231" t="s">
        <v>223</v>
      </c>
      <c r="N455" s="231" t="s">
        <v>223</v>
      </c>
      <c r="O455" s="231" t="s">
        <v>223</v>
      </c>
      <c r="P455" s="231" t="s">
        <v>223</v>
      </c>
      <c r="Q455" s="231" t="s">
        <v>223</v>
      </c>
      <c r="R455" s="231" t="s">
        <v>223</v>
      </c>
      <c r="S455" s="231" t="s">
        <v>224</v>
      </c>
      <c r="T455" s="231" t="s">
        <v>223</v>
      </c>
      <c r="U455" s="231" t="s">
        <v>223</v>
      </c>
      <c r="V455" s="231" t="s">
        <v>222</v>
      </c>
      <c r="W455" s="231" t="s">
        <v>224</v>
      </c>
      <c r="X455" s="231" t="s">
        <v>224</v>
      </c>
      <c r="Y455" s="231" t="s">
        <v>222</v>
      </c>
      <c r="Z455" s="231" t="s">
        <v>224</v>
      </c>
      <c r="AA455" s="231" t="s">
        <v>224</v>
      </c>
      <c r="AB455" s="231" t="s">
        <v>224</v>
      </c>
      <c r="AC455" s="231" t="s">
        <v>222</v>
      </c>
      <c r="AD455" s="231" t="s">
        <v>224</v>
      </c>
      <c r="AE455" s="231" t="s">
        <v>222</v>
      </c>
      <c r="AF455" s="231" t="s">
        <v>222</v>
      </c>
      <c r="AG455" s="231" t="s">
        <v>224</v>
      </c>
      <c r="AH455" s="231" t="s">
        <v>222</v>
      </c>
      <c r="AI455" s="231" t="s">
        <v>222</v>
      </c>
      <c r="AJ455" s="231" t="s">
        <v>222</v>
      </c>
      <c r="AK455" s="231" t="s">
        <v>222</v>
      </c>
      <c r="AL455" s="231" t="s">
        <v>223</v>
      </c>
      <c r="AM455" s="231" t="s">
        <v>223</v>
      </c>
      <c r="AN455" s="231" t="s">
        <v>224</v>
      </c>
      <c r="AO455" s="231" t="s">
        <v>222</v>
      </c>
      <c r="AP455" s="231" t="s">
        <v>222</v>
      </c>
      <c r="AQ455" s="231">
        <v>40</v>
      </c>
    </row>
    <row r="456" spans="1:43" x14ac:dyDescent="0.3">
      <c r="A456" s="231">
        <v>208262</v>
      </c>
      <c r="B456" s="231" t="s">
        <v>61</v>
      </c>
      <c r="C456" s="231" t="s">
        <v>222</v>
      </c>
      <c r="D456" s="231" t="s">
        <v>222</v>
      </c>
      <c r="E456" s="231" t="s">
        <v>222</v>
      </c>
      <c r="F456" s="231" t="s">
        <v>224</v>
      </c>
      <c r="G456" s="231" t="s">
        <v>222</v>
      </c>
      <c r="H456" s="231" t="s">
        <v>224</v>
      </c>
      <c r="I456" s="231" t="s">
        <v>224</v>
      </c>
      <c r="J456" s="231" t="s">
        <v>222</v>
      </c>
      <c r="K456" s="231" t="s">
        <v>222</v>
      </c>
      <c r="L456" s="231" t="s">
        <v>222</v>
      </c>
      <c r="M456" s="231" t="s">
        <v>224</v>
      </c>
      <c r="N456" s="231" t="s">
        <v>224</v>
      </c>
      <c r="O456" s="231" t="s">
        <v>222</v>
      </c>
      <c r="P456" s="231" t="s">
        <v>222</v>
      </c>
      <c r="Q456" s="231" t="s">
        <v>224</v>
      </c>
      <c r="R456" s="231" t="s">
        <v>222</v>
      </c>
      <c r="S456" s="231" t="s">
        <v>222</v>
      </c>
      <c r="T456" s="231" t="s">
        <v>222</v>
      </c>
      <c r="U456" s="231" t="s">
        <v>224</v>
      </c>
      <c r="V456" s="231" t="s">
        <v>222</v>
      </c>
      <c r="W456" s="231" t="s">
        <v>222</v>
      </c>
      <c r="X456" s="231" t="s">
        <v>222</v>
      </c>
      <c r="Y456" s="231" t="s">
        <v>222</v>
      </c>
      <c r="Z456" s="231" t="s">
        <v>222</v>
      </c>
      <c r="AA456" s="231" t="s">
        <v>222</v>
      </c>
      <c r="AB456" s="231" t="s">
        <v>224</v>
      </c>
      <c r="AC456" s="231" t="s">
        <v>222</v>
      </c>
      <c r="AD456" s="231" t="s">
        <v>224</v>
      </c>
      <c r="AE456" s="231" t="s">
        <v>222</v>
      </c>
      <c r="AF456" s="231" t="s">
        <v>222</v>
      </c>
      <c r="AG456" s="231" t="s">
        <v>224</v>
      </c>
      <c r="AH456" s="231" t="s">
        <v>222</v>
      </c>
      <c r="AI456" s="231" t="s">
        <v>222</v>
      </c>
      <c r="AJ456" s="231" t="s">
        <v>224</v>
      </c>
      <c r="AK456" s="231" t="s">
        <v>224</v>
      </c>
      <c r="AL456" s="231" t="s">
        <v>223</v>
      </c>
      <c r="AM456" s="231" t="s">
        <v>223</v>
      </c>
      <c r="AN456" s="231" t="s">
        <v>223</v>
      </c>
      <c r="AO456" s="231" t="s">
        <v>223</v>
      </c>
      <c r="AP456" s="231" t="s">
        <v>223</v>
      </c>
      <c r="AQ456" s="231">
        <v>40</v>
      </c>
    </row>
    <row r="457" spans="1:43" x14ac:dyDescent="0.3">
      <c r="A457" s="231">
        <v>208440</v>
      </c>
      <c r="B457" s="231" t="s">
        <v>61</v>
      </c>
      <c r="C457" s="231" t="s">
        <v>222</v>
      </c>
      <c r="D457" s="231" t="s">
        <v>223</v>
      </c>
      <c r="E457" s="231" t="s">
        <v>223</v>
      </c>
      <c r="F457" s="231" t="s">
        <v>223</v>
      </c>
      <c r="G457" s="231" t="s">
        <v>223</v>
      </c>
      <c r="H457" s="231" t="s">
        <v>223</v>
      </c>
      <c r="I457" s="231" t="s">
        <v>223</v>
      </c>
      <c r="J457" s="231" t="s">
        <v>222</v>
      </c>
      <c r="K457" s="231" t="s">
        <v>222</v>
      </c>
      <c r="L457" s="231" t="s">
        <v>224</v>
      </c>
      <c r="M457" s="231" t="s">
        <v>222</v>
      </c>
      <c r="N457" s="231" t="s">
        <v>222</v>
      </c>
      <c r="O457" s="231" t="s">
        <v>224</v>
      </c>
      <c r="P457" s="231" t="s">
        <v>222</v>
      </c>
      <c r="Q457" s="231" t="s">
        <v>222</v>
      </c>
      <c r="R457" s="231" t="s">
        <v>224</v>
      </c>
      <c r="S457" s="231" t="s">
        <v>222</v>
      </c>
      <c r="T457" s="231" t="s">
        <v>224</v>
      </c>
      <c r="U457" s="231" t="s">
        <v>224</v>
      </c>
      <c r="V457" s="231" t="s">
        <v>222</v>
      </c>
      <c r="W457" s="231" t="s">
        <v>222</v>
      </c>
      <c r="X457" s="231" t="s">
        <v>222</v>
      </c>
      <c r="Y457" s="231" t="s">
        <v>224</v>
      </c>
      <c r="Z457" s="231" t="s">
        <v>222</v>
      </c>
      <c r="AA457" s="231" t="s">
        <v>222</v>
      </c>
      <c r="AB457" s="231" t="s">
        <v>224</v>
      </c>
      <c r="AC457" s="231" t="s">
        <v>224</v>
      </c>
      <c r="AD457" s="231" t="s">
        <v>224</v>
      </c>
      <c r="AE457" s="231" t="s">
        <v>222</v>
      </c>
      <c r="AF457" s="231" t="s">
        <v>222</v>
      </c>
      <c r="AG457" s="231" t="s">
        <v>223</v>
      </c>
      <c r="AH457" s="231" t="s">
        <v>222</v>
      </c>
      <c r="AI457" s="231" t="s">
        <v>222</v>
      </c>
      <c r="AJ457" s="231" t="s">
        <v>224</v>
      </c>
      <c r="AK457" s="231" t="s">
        <v>222</v>
      </c>
      <c r="AL457" s="231" t="s">
        <v>223</v>
      </c>
      <c r="AM457" s="231" t="s">
        <v>223</v>
      </c>
      <c r="AN457" s="231" t="s">
        <v>223</v>
      </c>
      <c r="AO457" s="231" t="s">
        <v>223</v>
      </c>
      <c r="AP457" s="231" t="s">
        <v>223</v>
      </c>
      <c r="AQ457" s="231">
        <v>40</v>
      </c>
    </row>
    <row r="458" spans="1:43" x14ac:dyDescent="0.3">
      <c r="A458" s="231">
        <v>208467</v>
      </c>
      <c r="B458" s="231" t="s">
        <v>61</v>
      </c>
      <c r="C458" s="231" t="s">
        <v>222</v>
      </c>
      <c r="D458" s="231" t="s">
        <v>222</v>
      </c>
      <c r="E458" s="231" t="s">
        <v>222</v>
      </c>
      <c r="F458" s="231" t="s">
        <v>222</v>
      </c>
      <c r="G458" s="231" t="s">
        <v>222</v>
      </c>
      <c r="H458" s="231" t="s">
        <v>222</v>
      </c>
      <c r="I458" s="231" t="s">
        <v>224</v>
      </c>
      <c r="J458" s="231" t="s">
        <v>222</v>
      </c>
      <c r="K458" s="231" t="s">
        <v>222</v>
      </c>
      <c r="L458" s="231" t="s">
        <v>224</v>
      </c>
      <c r="M458" s="231" t="s">
        <v>222</v>
      </c>
      <c r="N458" s="231" t="s">
        <v>224</v>
      </c>
      <c r="O458" s="231" t="s">
        <v>222</v>
      </c>
      <c r="P458" s="231" t="s">
        <v>224</v>
      </c>
      <c r="Q458" s="231" t="s">
        <v>222</v>
      </c>
      <c r="R458" s="231" t="s">
        <v>222</v>
      </c>
      <c r="S458" s="231" t="s">
        <v>222</v>
      </c>
      <c r="T458" s="231" t="s">
        <v>222</v>
      </c>
      <c r="U458" s="231" t="s">
        <v>222</v>
      </c>
      <c r="V458" s="231" t="s">
        <v>222</v>
      </c>
      <c r="W458" s="231" t="s">
        <v>222</v>
      </c>
      <c r="X458" s="231" t="s">
        <v>224</v>
      </c>
      <c r="Y458" s="231" t="s">
        <v>222</v>
      </c>
      <c r="Z458" s="231" t="s">
        <v>224</v>
      </c>
      <c r="AA458" s="231" t="s">
        <v>222</v>
      </c>
      <c r="AB458" s="231" t="s">
        <v>224</v>
      </c>
      <c r="AC458" s="231" t="s">
        <v>224</v>
      </c>
      <c r="AD458" s="231" t="s">
        <v>224</v>
      </c>
      <c r="AE458" s="231" t="s">
        <v>222</v>
      </c>
      <c r="AF458" s="231" t="s">
        <v>222</v>
      </c>
      <c r="AG458" s="231" t="s">
        <v>222</v>
      </c>
      <c r="AH458" s="231" t="s">
        <v>224</v>
      </c>
      <c r="AI458" s="231" t="s">
        <v>222</v>
      </c>
      <c r="AJ458" s="231" t="s">
        <v>222</v>
      </c>
      <c r="AK458" s="231" t="s">
        <v>222</v>
      </c>
      <c r="AL458" s="231" t="s">
        <v>224</v>
      </c>
      <c r="AM458" s="231" t="s">
        <v>224</v>
      </c>
      <c r="AN458" s="231" t="s">
        <v>222</v>
      </c>
      <c r="AO458" s="231" t="s">
        <v>224</v>
      </c>
      <c r="AP458" s="231" t="s">
        <v>222</v>
      </c>
      <c r="AQ458" s="231">
        <v>40</v>
      </c>
    </row>
    <row r="459" spans="1:43" x14ac:dyDescent="0.3">
      <c r="A459" s="231">
        <v>208846</v>
      </c>
      <c r="B459" s="231" t="s">
        <v>61</v>
      </c>
      <c r="C459" s="231" t="s">
        <v>224</v>
      </c>
      <c r="D459" s="231" t="s">
        <v>224</v>
      </c>
      <c r="E459" s="231" t="s">
        <v>224</v>
      </c>
      <c r="F459" s="231" t="s">
        <v>223</v>
      </c>
      <c r="G459" s="231" t="s">
        <v>224</v>
      </c>
      <c r="H459" s="231" t="s">
        <v>224</v>
      </c>
      <c r="I459" s="231" t="s">
        <v>224</v>
      </c>
      <c r="J459" s="231" t="s">
        <v>224</v>
      </c>
      <c r="K459" s="231" t="s">
        <v>224</v>
      </c>
      <c r="L459" s="231" t="s">
        <v>224</v>
      </c>
      <c r="M459" s="231" t="s">
        <v>224</v>
      </c>
      <c r="N459" s="231" t="s">
        <v>224</v>
      </c>
      <c r="O459" s="231" t="s">
        <v>224</v>
      </c>
      <c r="P459" s="231" t="s">
        <v>224</v>
      </c>
      <c r="Q459" s="231" t="s">
        <v>224</v>
      </c>
      <c r="R459" s="231" t="s">
        <v>224</v>
      </c>
      <c r="S459" s="231" t="s">
        <v>224</v>
      </c>
      <c r="T459" s="231" t="s">
        <v>224</v>
      </c>
      <c r="U459" s="231" t="s">
        <v>224</v>
      </c>
      <c r="V459" s="231" t="s">
        <v>224</v>
      </c>
      <c r="W459" s="231" t="s">
        <v>224</v>
      </c>
      <c r="X459" s="231" t="s">
        <v>224</v>
      </c>
      <c r="Y459" s="231" t="s">
        <v>224</v>
      </c>
      <c r="Z459" s="231" t="s">
        <v>224</v>
      </c>
      <c r="AA459" s="231" t="s">
        <v>224</v>
      </c>
      <c r="AB459" s="231" t="s">
        <v>224</v>
      </c>
      <c r="AC459" s="231" t="s">
        <v>224</v>
      </c>
      <c r="AD459" s="231" t="s">
        <v>224</v>
      </c>
      <c r="AE459" s="231" t="s">
        <v>224</v>
      </c>
      <c r="AF459" s="231" t="s">
        <v>224</v>
      </c>
      <c r="AG459" s="231" t="s">
        <v>224</v>
      </c>
      <c r="AH459" s="231" t="s">
        <v>222</v>
      </c>
      <c r="AI459" s="231" t="s">
        <v>222</v>
      </c>
      <c r="AJ459" s="231" t="s">
        <v>222</v>
      </c>
      <c r="AK459" s="231" t="s">
        <v>222</v>
      </c>
      <c r="AL459" s="231" t="s">
        <v>224</v>
      </c>
      <c r="AM459" s="231" t="s">
        <v>223</v>
      </c>
      <c r="AN459" s="231" t="s">
        <v>224</v>
      </c>
      <c r="AO459" s="231" t="s">
        <v>224</v>
      </c>
      <c r="AP459" s="231" t="s">
        <v>223</v>
      </c>
      <c r="AQ459" s="231">
        <v>40</v>
      </c>
    </row>
    <row r="460" spans="1:43" x14ac:dyDescent="0.3">
      <c r="A460" s="231">
        <v>208908</v>
      </c>
      <c r="B460" s="231" t="s">
        <v>61</v>
      </c>
      <c r="C460" s="231" t="s">
        <v>224</v>
      </c>
      <c r="D460" s="231" t="s">
        <v>224</v>
      </c>
      <c r="E460" s="231" t="s">
        <v>222</v>
      </c>
      <c r="F460" s="231" t="s">
        <v>223</v>
      </c>
      <c r="G460" s="231" t="s">
        <v>224</v>
      </c>
      <c r="H460" s="231" t="s">
        <v>224</v>
      </c>
      <c r="I460" s="231" t="s">
        <v>222</v>
      </c>
      <c r="J460" s="231" t="s">
        <v>222</v>
      </c>
      <c r="K460" s="231" t="s">
        <v>224</v>
      </c>
      <c r="L460" s="231" t="s">
        <v>222</v>
      </c>
      <c r="M460" s="231" t="s">
        <v>224</v>
      </c>
      <c r="N460" s="231" t="s">
        <v>222</v>
      </c>
      <c r="O460" s="231" t="s">
        <v>222</v>
      </c>
      <c r="P460" s="231" t="s">
        <v>224</v>
      </c>
      <c r="Q460" s="231" t="s">
        <v>222</v>
      </c>
      <c r="R460" s="231" t="s">
        <v>222</v>
      </c>
      <c r="S460" s="231" t="s">
        <v>222</v>
      </c>
      <c r="T460" s="231" t="s">
        <v>224</v>
      </c>
      <c r="U460" s="231" t="s">
        <v>224</v>
      </c>
      <c r="V460" s="231" t="s">
        <v>224</v>
      </c>
      <c r="W460" s="231" t="s">
        <v>224</v>
      </c>
      <c r="X460" s="231" t="s">
        <v>222</v>
      </c>
      <c r="Y460" s="231" t="s">
        <v>224</v>
      </c>
      <c r="Z460" s="231" t="s">
        <v>224</v>
      </c>
      <c r="AA460" s="231" t="s">
        <v>224</v>
      </c>
      <c r="AB460" s="231" t="s">
        <v>224</v>
      </c>
      <c r="AC460" s="231" t="s">
        <v>222</v>
      </c>
      <c r="AD460" s="231" t="s">
        <v>222</v>
      </c>
      <c r="AE460" s="231" t="s">
        <v>222</v>
      </c>
      <c r="AF460" s="231" t="s">
        <v>222</v>
      </c>
      <c r="AG460" s="231" t="s">
        <v>222</v>
      </c>
      <c r="AH460" s="231" t="s">
        <v>222</v>
      </c>
      <c r="AI460" s="231" t="s">
        <v>222</v>
      </c>
      <c r="AJ460" s="231" t="s">
        <v>224</v>
      </c>
      <c r="AK460" s="231" t="s">
        <v>222</v>
      </c>
      <c r="AL460" s="231" t="s">
        <v>222</v>
      </c>
      <c r="AM460" s="231" t="s">
        <v>222</v>
      </c>
      <c r="AN460" s="231" t="s">
        <v>222</v>
      </c>
      <c r="AO460" s="231" t="s">
        <v>222</v>
      </c>
      <c r="AP460" s="231" t="s">
        <v>222</v>
      </c>
      <c r="AQ460" s="231">
        <v>40</v>
      </c>
    </row>
    <row r="461" spans="1:43" x14ac:dyDescent="0.3">
      <c r="A461" s="231">
        <v>209046</v>
      </c>
      <c r="B461" s="231" t="s">
        <v>61</v>
      </c>
      <c r="C461" s="231" t="s">
        <v>222</v>
      </c>
      <c r="D461" s="231" t="s">
        <v>222</v>
      </c>
      <c r="E461" s="231" t="s">
        <v>222</v>
      </c>
      <c r="F461" s="231" t="s">
        <v>223</v>
      </c>
      <c r="G461" s="231" t="s">
        <v>222</v>
      </c>
      <c r="H461" s="231" t="s">
        <v>224</v>
      </c>
      <c r="I461" s="231" t="s">
        <v>222</v>
      </c>
      <c r="J461" s="231" t="s">
        <v>222</v>
      </c>
      <c r="K461" s="231" t="s">
        <v>224</v>
      </c>
      <c r="L461" s="231" t="s">
        <v>224</v>
      </c>
      <c r="M461" s="231" t="s">
        <v>222</v>
      </c>
      <c r="N461" s="231" t="s">
        <v>224</v>
      </c>
      <c r="O461" s="231" t="s">
        <v>224</v>
      </c>
      <c r="P461" s="231" t="s">
        <v>224</v>
      </c>
      <c r="Q461" s="231" t="s">
        <v>222</v>
      </c>
      <c r="R461" s="231" t="s">
        <v>222</v>
      </c>
      <c r="S461" s="231" t="s">
        <v>222</v>
      </c>
      <c r="T461" s="231" t="s">
        <v>222</v>
      </c>
      <c r="U461" s="231" t="s">
        <v>224</v>
      </c>
      <c r="V461" s="231" t="s">
        <v>224</v>
      </c>
      <c r="W461" s="231" t="s">
        <v>224</v>
      </c>
      <c r="X461" s="231" t="s">
        <v>224</v>
      </c>
      <c r="Y461" s="231" t="s">
        <v>222</v>
      </c>
      <c r="Z461" s="231" t="s">
        <v>222</v>
      </c>
      <c r="AA461" s="231" t="s">
        <v>224</v>
      </c>
      <c r="AB461" s="231" t="s">
        <v>224</v>
      </c>
      <c r="AC461" s="231" t="s">
        <v>224</v>
      </c>
      <c r="AD461" s="231" t="s">
        <v>222</v>
      </c>
      <c r="AE461" s="231" t="s">
        <v>224</v>
      </c>
      <c r="AF461" s="231" t="s">
        <v>222</v>
      </c>
      <c r="AG461" s="231" t="s">
        <v>222</v>
      </c>
      <c r="AH461" s="231" t="s">
        <v>224</v>
      </c>
      <c r="AI461" s="231" t="s">
        <v>222</v>
      </c>
      <c r="AJ461" s="231" t="s">
        <v>224</v>
      </c>
      <c r="AK461" s="231" t="s">
        <v>224</v>
      </c>
      <c r="AL461" s="231" t="s">
        <v>222</v>
      </c>
      <c r="AM461" s="231" t="s">
        <v>223</v>
      </c>
      <c r="AN461" s="231" t="s">
        <v>223</v>
      </c>
      <c r="AO461" s="231" t="s">
        <v>224</v>
      </c>
      <c r="AP461" s="231" t="s">
        <v>222</v>
      </c>
      <c r="AQ461" s="231">
        <v>40</v>
      </c>
    </row>
    <row r="462" spans="1:43" x14ac:dyDescent="0.3">
      <c r="A462" s="231">
        <v>209156</v>
      </c>
      <c r="B462" s="231" t="s">
        <v>61</v>
      </c>
      <c r="C462" s="231" t="s">
        <v>224</v>
      </c>
      <c r="D462" s="231" t="s">
        <v>224</v>
      </c>
      <c r="E462" s="231" t="s">
        <v>224</v>
      </c>
      <c r="F462" s="231" t="s">
        <v>224</v>
      </c>
      <c r="G462" s="231" t="s">
        <v>224</v>
      </c>
      <c r="H462" s="231" t="s">
        <v>224</v>
      </c>
      <c r="I462" s="231" t="s">
        <v>224</v>
      </c>
      <c r="J462" s="231" t="s">
        <v>224</v>
      </c>
      <c r="K462" s="231" t="s">
        <v>222</v>
      </c>
      <c r="L462" s="231" t="s">
        <v>224</v>
      </c>
      <c r="M462" s="231" t="s">
        <v>222</v>
      </c>
      <c r="N462" s="231" t="s">
        <v>224</v>
      </c>
      <c r="O462" s="231" t="s">
        <v>222</v>
      </c>
      <c r="P462" s="231" t="s">
        <v>224</v>
      </c>
      <c r="Q462" s="231" t="s">
        <v>222</v>
      </c>
      <c r="R462" s="231" t="s">
        <v>222</v>
      </c>
      <c r="S462" s="231" t="s">
        <v>222</v>
      </c>
      <c r="T462" s="231" t="s">
        <v>224</v>
      </c>
      <c r="U462" s="231" t="s">
        <v>224</v>
      </c>
      <c r="V462" s="231" t="s">
        <v>222</v>
      </c>
      <c r="W462" s="231" t="s">
        <v>224</v>
      </c>
      <c r="X462" s="231" t="s">
        <v>222</v>
      </c>
      <c r="Y462" s="231" t="s">
        <v>224</v>
      </c>
      <c r="Z462" s="231" t="s">
        <v>222</v>
      </c>
      <c r="AA462" s="231" t="s">
        <v>224</v>
      </c>
      <c r="AB462" s="231" t="s">
        <v>222</v>
      </c>
      <c r="AC462" s="231" t="s">
        <v>222</v>
      </c>
      <c r="AD462" s="231" t="s">
        <v>222</v>
      </c>
      <c r="AE462" s="231" t="s">
        <v>222</v>
      </c>
      <c r="AF462" s="231" t="s">
        <v>222</v>
      </c>
      <c r="AG462" s="231" t="s">
        <v>223</v>
      </c>
      <c r="AH462" s="231" t="s">
        <v>224</v>
      </c>
      <c r="AI462" s="231" t="s">
        <v>222</v>
      </c>
      <c r="AJ462" s="231" t="s">
        <v>223</v>
      </c>
      <c r="AK462" s="231" t="s">
        <v>223</v>
      </c>
      <c r="AL462" s="231" t="s">
        <v>223</v>
      </c>
      <c r="AM462" s="231" t="s">
        <v>223</v>
      </c>
      <c r="AN462" s="231" t="s">
        <v>224</v>
      </c>
      <c r="AO462" s="231" t="s">
        <v>223</v>
      </c>
      <c r="AP462" s="231" t="s">
        <v>223</v>
      </c>
      <c r="AQ462" s="231">
        <v>40</v>
      </c>
    </row>
    <row r="463" spans="1:43" x14ac:dyDescent="0.3">
      <c r="A463" s="231">
        <v>209158</v>
      </c>
      <c r="B463" s="231" t="s">
        <v>61</v>
      </c>
      <c r="C463" s="231" t="s">
        <v>222</v>
      </c>
      <c r="D463" s="231" t="s">
        <v>224</v>
      </c>
      <c r="E463" s="231" t="s">
        <v>224</v>
      </c>
      <c r="F463" s="231" t="s">
        <v>224</v>
      </c>
      <c r="G463" s="231" t="s">
        <v>224</v>
      </c>
      <c r="H463" s="231" t="s">
        <v>224</v>
      </c>
      <c r="I463" s="231" t="s">
        <v>222</v>
      </c>
      <c r="J463" s="231" t="s">
        <v>224</v>
      </c>
      <c r="K463" s="231" t="s">
        <v>224</v>
      </c>
      <c r="L463" s="231" t="s">
        <v>222</v>
      </c>
      <c r="M463" s="231" t="s">
        <v>222</v>
      </c>
      <c r="N463" s="231" t="s">
        <v>222</v>
      </c>
      <c r="O463" s="231" t="s">
        <v>222</v>
      </c>
      <c r="P463" s="231" t="s">
        <v>224</v>
      </c>
      <c r="Q463" s="231" t="s">
        <v>222</v>
      </c>
      <c r="R463" s="231" t="s">
        <v>224</v>
      </c>
      <c r="S463" s="231" t="s">
        <v>222</v>
      </c>
      <c r="T463" s="231" t="s">
        <v>224</v>
      </c>
      <c r="U463" s="231" t="s">
        <v>224</v>
      </c>
      <c r="V463" s="231" t="s">
        <v>222</v>
      </c>
      <c r="W463" s="231" t="s">
        <v>224</v>
      </c>
      <c r="X463" s="231" t="s">
        <v>224</v>
      </c>
      <c r="Y463" s="231" t="s">
        <v>222</v>
      </c>
      <c r="Z463" s="231" t="s">
        <v>222</v>
      </c>
      <c r="AA463" s="231" t="s">
        <v>222</v>
      </c>
      <c r="AB463" s="231" t="s">
        <v>224</v>
      </c>
      <c r="AC463" s="231" t="s">
        <v>224</v>
      </c>
      <c r="AD463" s="231" t="s">
        <v>224</v>
      </c>
      <c r="AE463" s="231" t="s">
        <v>224</v>
      </c>
      <c r="AF463" s="231" t="s">
        <v>224</v>
      </c>
      <c r="AG463" s="231" t="s">
        <v>223</v>
      </c>
      <c r="AH463" s="231" t="s">
        <v>222</v>
      </c>
      <c r="AI463" s="231" t="s">
        <v>222</v>
      </c>
      <c r="AJ463" s="231" t="s">
        <v>223</v>
      </c>
      <c r="AK463" s="231" t="s">
        <v>224</v>
      </c>
      <c r="AL463" s="231" t="s">
        <v>223</v>
      </c>
      <c r="AM463" s="231" t="s">
        <v>224</v>
      </c>
      <c r="AN463" s="231" t="s">
        <v>223</v>
      </c>
      <c r="AO463" s="231" t="s">
        <v>224</v>
      </c>
      <c r="AP463" s="231" t="s">
        <v>223</v>
      </c>
      <c r="AQ463" s="231">
        <v>40</v>
      </c>
    </row>
    <row r="464" spans="1:43" x14ac:dyDescent="0.3">
      <c r="A464" s="231">
        <v>209218</v>
      </c>
      <c r="B464" s="231" t="s">
        <v>61</v>
      </c>
      <c r="C464" s="231" t="s">
        <v>224</v>
      </c>
      <c r="D464" s="231" t="s">
        <v>224</v>
      </c>
      <c r="E464" s="231" t="s">
        <v>224</v>
      </c>
      <c r="F464" s="231" t="s">
        <v>224</v>
      </c>
      <c r="G464" s="231" t="s">
        <v>224</v>
      </c>
      <c r="H464" s="231" t="s">
        <v>224</v>
      </c>
      <c r="I464" s="231" t="s">
        <v>224</v>
      </c>
      <c r="J464" s="231" t="s">
        <v>222</v>
      </c>
      <c r="K464" s="231" t="s">
        <v>222</v>
      </c>
      <c r="L464" s="231" t="s">
        <v>222</v>
      </c>
      <c r="M464" s="231" t="s">
        <v>224</v>
      </c>
      <c r="N464" s="231" t="s">
        <v>224</v>
      </c>
      <c r="O464" s="231" t="s">
        <v>224</v>
      </c>
      <c r="P464" s="231" t="s">
        <v>222</v>
      </c>
      <c r="Q464" s="231" t="s">
        <v>224</v>
      </c>
      <c r="R464" s="231" t="s">
        <v>223</v>
      </c>
      <c r="S464" s="231" t="s">
        <v>224</v>
      </c>
      <c r="T464" s="231" t="s">
        <v>222</v>
      </c>
      <c r="U464" s="231" t="s">
        <v>224</v>
      </c>
      <c r="V464" s="231" t="s">
        <v>224</v>
      </c>
      <c r="W464" s="231" t="s">
        <v>224</v>
      </c>
      <c r="X464" s="231" t="s">
        <v>224</v>
      </c>
      <c r="Y464" s="231" t="s">
        <v>224</v>
      </c>
      <c r="Z464" s="231" t="s">
        <v>222</v>
      </c>
      <c r="AA464" s="231" t="s">
        <v>224</v>
      </c>
      <c r="AB464" s="231" t="s">
        <v>222</v>
      </c>
      <c r="AC464" s="231" t="s">
        <v>224</v>
      </c>
      <c r="AD464" s="231" t="s">
        <v>224</v>
      </c>
      <c r="AE464" s="231" t="s">
        <v>224</v>
      </c>
      <c r="AF464" s="231" t="s">
        <v>224</v>
      </c>
      <c r="AG464" s="231" t="s">
        <v>224</v>
      </c>
      <c r="AH464" s="231" t="s">
        <v>224</v>
      </c>
      <c r="AI464" s="231" t="s">
        <v>224</v>
      </c>
      <c r="AJ464" s="231" t="s">
        <v>224</v>
      </c>
      <c r="AK464" s="231" t="s">
        <v>223</v>
      </c>
      <c r="AL464" s="231" t="s">
        <v>224</v>
      </c>
      <c r="AM464" s="231" t="s">
        <v>224</v>
      </c>
      <c r="AN464" s="231" t="s">
        <v>224</v>
      </c>
      <c r="AO464" s="231" t="s">
        <v>223</v>
      </c>
      <c r="AP464" s="231" t="s">
        <v>224</v>
      </c>
      <c r="AQ464" s="231">
        <v>40</v>
      </c>
    </row>
    <row r="465" spans="1:43" x14ac:dyDescent="0.3">
      <c r="A465" s="231">
        <v>209265</v>
      </c>
      <c r="B465" s="231" t="s">
        <v>61</v>
      </c>
      <c r="C465" s="231" t="s">
        <v>224</v>
      </c>
      <c r="D465" s="231" t="s">
        <v>224</v>
      </c>
      <c r="E465" s="231" t="s">
        <v>224</v>
      </c>
      <c r="F465" s="231" t="s">
        <v>224</v>
      </c>
      <c r="G465" s="231" t="s">
        <v>224</v>
      </c>
      <c r="H465" s="231" t="s">
        <v>224</v>
      </c>
      <c r="I465" s="231" t="s">
        <v>224</v>
      </c>
      <c r="J465" s="231" t="s">
        <v>222</v>
      </c>
      <c r="K465" s="231" t="s">
        <v>224</v>
      </c>
      <c r="L465" s="231" t="s">
        <v>222</v>
      </c>
      <c r="M465" s="231" t="s">
        <v>224</v>
      </c>
      <c r="N465" s="231" t="s">
        <v>224</v>
      </c>
      <c r="O465" s="231" t="s">
        <v>224</v>
      </c>
      <c r="P465" s="231" t="s">
        <v>224</v>
      </c>
      <c r="Q465" s="231" t="s">
        <v>222</v>
      </c>
      <c r="R465" s="231" t="s">
        <v>224</v>
      </c>
      <c r="S465" s="231" t="s">
        <v>222</v>
      </c>
      <c r="T465" s="231" t="s">
        <v>224</v>
      </c>
      <c r="U465" s="231" t="s">
        <v>224</v>
      </c>
      <c r="V465" s="231" t="s">
        <v>224</v>
      </c>
      <c r="W465" s="231" t="s">
        <v>222</v>
      </c>
      <c r="X465" s="231" t="s">
        <v>222</v>
      </c>
      <c r="Y465" s="231" t="s">
        <v>222</v>
      </c>
      <c r="Z465" s="231" t="s">
        <v>224</v>
      </c>
      <c r="AA465" s="231" t="s">
        <v>224</v>
      </c>
      <c r="AB465" s="231" t="s">
        <v>224</v>
      </c>
      <c r="AC465" s="231" t="s">
        <v>224</v>
      </c>
      <c r="AD465" s="231" t="s">
        <v>224</v>
      </c>
      <c r="AE465" s="231" t="s">
        <v>224</v>
      </c>
      <c r="AF465" s="231" t="s">
        <v>224</v>
      </c>
      <c r="AG465" s="231" t="s">
        <v>222</v>
      </c>
      <c r="AH465" s="231" t="s">
        <v>222</v>
      </c>
      <c r="AI465" s="231" t="s">
        <v>222</v>
      </c>
      <c r="AJ465" s="231" t="s">
        <v>222</v>
      </c>
      <c r="AK465" s="231" t="s">
        <v>222</v>
      </c>
      <c r="AL465" s="231" t="s">
        <v>222</v>
      </c>
      <c r="AM465" s="231" t="s">
        <v>222</v>
      </c>
      <c r="AN465" s="231" t="s">
        <v>222</v>
      </c>
      <c r="AO465" s="231" t="s">
        <v>222</v>
      </c>
      <c r="AP465" s="231" t="s">
        <v>222</v>
      </c>
      <c r="AQ465" s="231">
        <v>40</v>
      </c>
    </row>
    <row r="466" spans="1:43" x14ac:dyDescent="0.3">
      <c r="A466" s="231">
        <v>209303</v>
      </c>
      <c r="B466" s="231" t="s">
        <v>61</v>
      </c>
      <c r="C466" s="231" t="s">
        <v>222</v>
      </c>
      <c r="D466" s="231" t="s">
        <v>222</v>
      </c>
      <c r="E466" s="231" t="s">
        <v>222</v>
      </c>
      <c r="F466" s="231" t="s">
        <v>224</v>
      </c>
      <c r="G466" s="231" t="s">
        <v>224</v>
      </c>
      <c r="H466" s="231" t="s">
        <v>222</v>
      </c>
      <c r="I466" s="231" t="s">
        <v>222</v>
      </c>
      <c r="J466" s="231" t="s">
        <v>224</v>
      </c>
      <c r="K466" s="231" t="s">
        <v>224</v>
      </c>
      <c r="L466" s="231" t="s">
        <v>223</v>
      </c>
      <c r="M466" s="231" t="s">
        <v>224</v>
      </c>
      <c r="N466" s="231" t="s">
        <v>224</v>
      </c>
      <c r="O466" s="231" t="s">
        <v>222</v>
      </c>
      <c r="P466" s="231" t="s">
        <v>224</v>
      </c>
      <c r="Q466" s="231" t="s">
        <v>222</v>
      </c>
      <c r="R466" s="231" t="s">
        <v>222</v>
      </c>
      <c r="S466" s="231" t="s">
        <v>223</v>
      </c>
      <c r="T466" s="231" t="s">
        <v>224</v>
      </c>
      <c r="U466" s="231" t="s">
        <v>224</v>
      </c>
      <c r="V466" s="231" t="s">
        <v>224</v>
      </c>
      <c r="W466" s="231" t="s">
        <v>222</v>
      </c>
      <c r="X466" s="231" t="s">
        <v>224</v>
      </c>
      <c r="Y466" s="231" t="s">
        <v>222</v>
      </c>
      <c r="Z466" s="231" t="s">
        <v>224</v>
      </c>
      <c r="AA466" s="231" t="s">
        <v>224</v>
      </c>
      <c r="AB466" s="231" t="s">
        <v>222</v>
      </c>
      <c r="AC466" s="231" t="s">
        <v>224</v>
      </c>
      <c r="AD466" s="231" t="s">
        <v>222</v>
      </c>
      <c r="AE466" s="231" t="s">
        <v>222</v>
      </c>
      <c r="AF466" s="231" t="s">
        <v>224</v>
      </c>
      <c r="AG466" s="231" t="s">
        <v>224</v>
      </c>
      <c r="AH466" s="231" t="s">
        <v>224</v>
      </c>
      <c r="AI466" s="231" t="s">
        <v>223</v>
      </c>
      <c r="AJ466" s="231" t="s">
        <v>224</v>
      </c>
      <c r="AK466" s="231" t="s">
        <v>223</v>
      </c>
      <c r="AL466" s="231" t="s">
        <v>224</v>
      </c>
      <c r="AM466" s="231" t="s">
        <v>223</v>
      </c>
      <c r="AN466" s="231" t="s">
        <v>223</v>
      </c>
      <c r="AO466" s="231" t="s">
        <v>224</v>
      </c>
      <c r="AP466" s="231" t="s">
        <v>224</v>
      </c>
      <c r="AQ466" s="231">
        <v>40</v>
      </c>
    </row>
    <row r="467" spans="1:43" x14ac:dyDescent="0.3">
      <c r="A467" s="231">
        <v>209410</v>
      </c>
      <c r="B467" s="231" t="s">
        <v>61</v>
      </c>
      <c r="C467" s="231" t="s">
        <v>224</v>
      </c>
      <c r="D467" s="231" t="s">
        <v>224</v>
      </c>
      <c r="E467" s="231" t="s">
        <v>224</v>
      </c>
      <c r="F467" s="231" t="s">
        <v>222</v>
      </c>
      <c r="G467" s="231" t="s">
        <v>224</v>
      </c>
      <c r="H467" s="231" t="s">
        <v>222</v>
      </c>
      <c r="I467" s="231" t="s">
        <v>224</v>
      </c>
      <c r="J467" s="231" t="s">
        <v>224</v>
      </c>
      <c r="K467" s="231" t="s">
        <v>222</v>
      </c>
      <c r="L467" s="231" t="s">
        <v>224</v>
      </c>
      <c r="M467" s="231" t="s">
        <v>222</v>
      </c>
      <c r="N467" s="231" t="s">
        <v>224</v>
      </c>
      <c r="O467" s="231" t="s">
        <v>224</v>
      </c>
      <c r="P467" s="231" t="s">
        <v>224</v>
      </c>
      <c r="Q467" s="231" t="s">
        <v>222</v>
      </c>
      <c r="R467" s="231" t="s">
        <v>224</v>
      </c>
      <c r="S467" s="231" t="s">
        <v>224</v>
      </c>
      <c r="T467" s="231" t="s">
        <v>224</v>
      </c>
      <c r="U467" s="231" t="s">
        <v>224</v>
      </c>
      <c r="V467" s="231" t="s">
        <v>224</v>
      </c>
      <c r="W467" s="231" t="s">
        <v>224</v>
      </c>
      <c r="X467" s="231" t="s">
        <v>224</v>
      </c>
      <c r="Y467" s="231" t="s">
        <v>222</v>
      </c>
      <c r="Z467" s="231" t="s">
        <v>223</v>
      </c>
      <c r="AA467" s="231" t="s">
        <v>222</v>
      </c>
      <c r="AB467" s="231" t="s">
        <v>222</v>
      </c>
      <c r="AC467" s="231" t="s">
        <v>223</v>
      </c>
      <c r="AD467" s="231" t="s">
        <v>224</v>
      </c>
      <c r="AE467" s="231" t="s">
        <v>224</v>
      </c>
      <c r="AF467" s="231" t="s">
        <v>223</v>
      </c>
      <c r="AG467" s="231" t="s">
        <v>223</v>
      </c>
      <c r="AH467" s="231" t="s">
        <v>224</v>
      </c>
      <c r="AI467" s="231" t="s">
        <v>223</v>
      </c>
      <c r="AJ467" s="231" t="s">
        <v>223</v>
      </c>
      <c r="AK467" s="231" t="s">
        <v>222</v>
      </c>
      <c r="AL467" s="231" t="s">
        <v>224</v>
      </c>
      <c r="AM467" s="231" t="s">
        <v>224</v>
      </c>
      <c r="AN467" s="231" t="s">
        <v>223</v>
      </c>
      <c r="AO467" s="231" t="s">
        <v>224</v>
      </c>
      <c r="AP467" s="231" t="s">
        <v>224</v>
      </c>
      <c r="AQ467" s="231">
        <v>40</v>
      </c>
    </row>
    <row r="468" spans="1:43" x14ac:dyDescent="0.3">
      <c r="A468" s="231">
        <v>209515</v>
      </c>
      <c r="B468" s="231" t="s">
        <v>61</v>
      </c>
      <c r="C468" s="231" t="s">
        <v>224</v>
      </c>
      <c r="D468" s="231" t="s">
        <v>224</v>
      </c>
      <c r="E468" s="231" t="s">
        <v>224</v>
      </c>
      <c r="F468" s="231" t="s">
        <v>223</v>
      </c>
      <c r="G468" s="231" t="s">
        <v>224</v>
      </c>
      <c r="H468" s="231" t="s">
        <v>222</v>
      </c>
      <c r="I468" s="231" t="s">
        <v>224</v>
      </c>
      <c r="J468" s="231" t="s">
        <v>222</v>
      </c>
      <c r="K468" s="231" t="s">
        <v>224</v>
      </c>
      <c r="L468" s="231" t="s">
        <v>224</v>
      </c>
      <c r="M468" s="231" t="s">
        <v>222</v>
      </c>
      <c r="N468" s="231" t="s">
        <v>224</v>
      </c>
      <c r="O468" s="231" t="s">
        <v>224</v>
      </c>
      <c r="P468" s="231" t="s">
        <v>224</v>
      </c>
      <c r="Q468" s="231" t="s">
        <v>224</v>
      </c>
      <c r="R468" s="231" t="s">
        <v>224</v>
      </c>
      <c r="S468" s="231" t="s">
        <v>224</v>
      </c>
      <c r="T468" s="231" t="s">
        <v>224</v>
      </c>
      <c r="U468" s="231" t="s">
        <v>224</v>
      </c>
      <c r="V468" s="231" t="s">
        <v>224</v>
      </c>
      <c r="W468" s="231" t="s">
        <v>222</v>
      </c>
      <c r="X468" s="231" t="s">
        <v>222</v>
      </c>
      <c r="Y468" s="231" t="s">
        <v>222</v>
      </c>
      <c r="Z468" s="231" t="s">
        <v>224</v>
      </c>
      <c r="AA468" s="231" t="s">
        <v>224</v>
      </c>
      <c r="AB468" s="231" t="s">
        <v>222</v>
      </c>
      <c r="AC468" s="231" t="s">
        <v>224</v>
      </c>
      <c r="AD468" s="231" t="s">
        <v>222</v>
      </c>
      <c r="AE468" s="231" t="s">
        <v>222</v>
      </c>
      <c r="AF468" s="231" t="s">
        <v>224</v>
      </c>
      <c r="AG468" s="231" t="s">
        <v>224</v>
      </c>
      <c r="AH468" s="231" t="s">
        <v>224</v>
      </c>
      <c r="AI468" s="231" t="s">
        <v>224</v>
      </c>
      <c r="AJ468" s="231" t="s">
        <v>224</v>
      </c>
      <c r="AK468" s="231" t="s">
        <v>224</v>
      </c>
      <c r="AL468" s="231" t="s">
        <v>222</v>
      </c>
      <c r="AM468" s="231" t="s">
        <v>224</v>
      </c>
      <c r="AN468" s="231" t="s">
        <v>222</v>
      </c>
      <c r="AO468" s="231" t="s">
        <v>222</v>
      </c>
      <c r="AP468" s="231" t="s">
        <v>224</v>
      </c>
      <c r="AQ468" s="231">
        <v>40</v>
      </c>
    </row>
    <row r="469" spans="1:43" x14ac:dyDescent="0.3">
      <c r="A469" s="231">
        <v>209536</v>
      </c>
      <c r="B469" s="231" t="s">
        <v>61</v>
      </c>
      <c r="C469" s="231" t="s">
        <v>222</v>
      </c>
      <c r="D469" s="231" t="s">
        <v>224</v>
      </c>
      <c r="E469" s="231" t="s">
        <v>222</v>
      </c>
      <c r="F469" s="231" t="s">
        <v>222</v>
      </c>
      <c r="G469" s="231" t="s">
        <v>222</v>
      </c>
      <c r="H469" s="231" t="s">
        <v>224</v>
      </c>
      <c r="I469" s="231" t="s">
        <v>222</v>
      </c>
      <c r="J469" s="231" t="s">
        <v>222</v>
      </c>
      <c r="K469" s="231" t="s">
        <v>224</v>
      </c>
      <c r="L469" s="231" t="s">
        <v>223</v>
      </c>
      <c r="M469" s="231" t="s">
        <v>222</v>
      </c>
      <c r="N469" s="231" t="s">
        <v>222</v>
      </c>
      <c r="O469" s="231" t="s">
        <v>222</v>
      </c>
      <c r="P469" s="231" t="s">
        <v>224</v>
      </c>
      <c r="Q469" s="231" t="s">
        <v>222</v>
      </c>
      <c r="R469" s="231" t="s">
        <v>224</v>
      </c>
      <c r="S469" s="231" t="s">
        <v>223</v>
      </c>
      <c r="T469" s="231" t="s">
        <v>222</v>
      </c>
      <c r="U469" s="231" t="s">
        <v>224</v>
      </c>
      <c r="V469" s="231" t="s">
        <v>222</v>
      </c>
      <c r="W469" s="231" t="s">
        <v>222</v>
      </c>
      <c r="X469" s="231" t="s">
        <v>224</v>
      </c>
      <c r="Y469" s="231" t="s">
        <v>222</v>
      </c>
      <c r="Z469" s="231" t="s">
        <v>224</v>
      </c>
      <c r="AA469" s="231" t="s">
        <v>224</v>
      </c>
      <c r="AB469" s="231" t="s">
        <v>224</v>
      </c>
      <c r="AC469" s="231" t="s">
        <v>222</v>
      </c>
      <c r="AD469" s="231" t="s">
        <v>222</v>
      </c>
      <c r="AE469" s="231" t="s">
        <v>224</v>
      </c>
      <c r="AF469" s="231" t="s">
        <v>222</v>
      </c>
      <c r="AG469" s="231" t="s">
        <v>224</v>
      </c>
      <c r="AH469" s="231" t="s">
        <v>224</v>
      </c>
      <c r="AI469" s="231" t="s">
        <v>224</v>
      </c>
      <c r="AJ469" s="231" t="s">
        <v>224</v>
      </c>
      <c r="AK469" s="231" t="s">
        <v>224</v>
      </c>
      <c r="AL469" s="231" t="s">
        <v>224</v>
      </c>
      <c r="AM469" s="231" t="s">
        <v>224</v>
      </c>
      <c r="AN469" s="231" t="s">
        <v>223</v>
      </c>
      <c r="AO469" s="231" t="s">
        <v>224</v>
      </c>
      <c r="AP469" s="231" t="s">
        <v>224</v>
      </c>
      <c r="AQ469" s="231">
        <v>40</v>
      </c>
    </row>
    <row r="470" spans="1:43" x14ac:dyDescent="0.3">
      <c r="A470" s="231">
        <v>209692</v>
      </c>
      <c r="B470" s="231" t="s">
        <v>61</v>
      </c>
      <c r="C470" s="231" t="s">
        <v>222</v>
      </c>
      <c r="D470" s="231" t="s">
        <v>222</v>
      </c>
      <c r="E470" s="231" t="s">
        <v>223</v>
      </c>
      <c r="F470" s="231" t="s">
        <v>224</v>
      </c>
      <c r="G470" s="231" t="s">
        <v>222</v>
      </c>
      <c r="H470" s="231" t="s">
        <v>222</v>
      </c>
      <c r="I470" s="231" t="s">
        <v>222</v>
      </c>
      <c r="J470" s="231" t="s">
        <v>224</v>
      </c>
      <c r="K470" s="231" t="s">
        <v>224</v>
      </c>
      <c r="L470" s="231" t="s">
        <v>224</v>
      </c>
      <c r="M470" s="231" t="s">
        <v>222</v>
      </c>
      <c r="N470" s="231" t="s">
        <v>224</v>
      </c>
      <c r="O470" s="231" t="s">
        <v>222</v>
      </c>
      <c r="P470" s="231" t="s">
        <v>222</v>
      </c>
      <c r="Q470" s="231" t="s">
        <v>222</v>
      </c>
      <c r="R470" s="231" t="s">
        <v>222</v>
      </c>
      <c r="S470" s="231" t="s">
        <v>222</v>
      </c>
      <c r="T470" s="231" t="s">
        <v>222</v>
      </c>
      <c r="U470" s="231" t="s">
        <v>222</v>
      </c>
      <c r="V470" s="231" t="s">
        <v>222</v>
      </c>
      <c r="W470" s="231" t="s">
        <v>222</v>
      </c>
      <c r="X470" s="231" t="s">
        <v>222</v>
      </c>
      <c r="Y470" s="231" t="s">
        <v>222</v>
      </c>
      <c r="Z470" s="231" t="s">
        <v>222</v>
      </c>
      <c r="AA470" s="231" t="s">
        <v>222</v>
      </c>
      <c r="AB470" s="231" t="s">
        <v>222</v>
      </c>
      <c r="AC470" s="231" t="s">
        <v>222</v>
      </c>
      <c r="AD470" s="231" t="s">
        <v>224</v>
      </c>
      <c r="AE470" s="231" t="s">
        <v>222</v>
      </c>
      <c r="AF470" s="231" t="s">
        <v>222</v>
      </c>
      <c r="AG470" s="231" t="s">
        <v>222</v>
      </c>
      <c r="AH470" s="231" t="s">
        <v>224</v>
      </c>
      <c r="AI470" s="231" t="s">
        <v>222</v>
      </c>
      <c r="AJ470" s="231" t="s">
        <v>224</v>
      </c>
      <c r="AK470" s="231" t="s">
        <v>222</v>
      </c>
      <c r="AL470" s="231" t="s">
        <v>224</v>
      </c>
      <c r="AM470" s="231" t="s">
        <v>224</v>
      </c>
      <c r="AN470" s="231" t="s">
        <v>224</v>
      </c>
      <c r="AO470" s="231" t="s">
        <v>224</v>
      </c>
      <c r="AP470" s="231" t="s">
        <v>224</v>
      </c>
      <c r="AQ470" s="231">
        <v>40</v>
      </c>
    </row>
    <row r="471" spans="1:43" x14ac:dyDescent="0.3">
      <c r="A471" s="231">
        <v>209818</v>
      </c>
      <c r="B471" s="231" t="s">
        <v>61</v>
      </c>
      <c r="C471" s="231" t="s">
        <v>224</v>
      </c>
      <c r="D471" s="231" t="s">
        <v>224</v>
      </c>
      <c r="E471" s="231" t="s">
        <v>222</v>
      </c>
      <c r="F471" s="231" t="s">
        <v>224</v>
      </c>
      <c r="G471" s="231" t="s">
        <v>224</v>
      </c>
      <c r="H471" s="231" t="s">
        <v>224</v>
      </c>
      <c r="I471" s="231" t="s">
        <v>224</v>
      </c>
      <c r="J471" s="231" t="s">
        <v>222</v>
      </c>
      <c r="K471" s="231" t="s">
        <v>222</v>
      </c>
      <c r="L471" s="231" t="s">
        <v>224</v>
      </c>
      <c r="M471" s="231" t="s">
        <v>222</v>
      </c>
      <c r="N471" s="231" t="s">
        <v>224</v>
      </c>
      <c r="O471" s="231" t="s">
        <v>224</v>
      </c>
      <c r="P471" s="231" t="s">
        <v>224</v>
      </c>
      <c r="Q471" s="231" t="s">
        <v>222</v>
      </c>
      <c r="R471" s="231" t="s">
        <v>224</v>
      </c>
      <c r="S471" s="231" t="s">
        <v>222</v>
      </c>
      <c r="T471" s="231" t="s">
        <v>224</v>
      </c>
      <c r="U471" s="231" t="s">
        <v>224</v>
      </c>
      <c r="V471" s="231" t="s">
        <v>224</v>
      </c>
      <c r="W471" s="231" t="s">
        <v>222</v>
      </c>
      <c r="X471" s="231" t="s">
        <v>224</v>
      </c>
      <c r="Y471" s="231" t="s">
        <v>222</v>
      </c>
      <c r="Z471" s="231" t="s">
        <v>222</v>
      </c>
      <c r="AA471" s="231" t="s">
        <v>222</v>
      </c>
      <c r="AB471" s="231" t="s">
        <v>224</v>
      </c>
      <c r="AC471" s="231" t="s">
        <v>224</v>
      </c>
      <c r="AD471" s="231" t="s">
        <v>224</v>
      </c>
      <c r="AE471" s="231" t="s">
        <v>222</v>
      </c>
      <c r="AF471" s="231" t="s">
        <v>222</v>
      </c>
      <c r="AG471" s="231" t="s">
        <v>224</v>
      </c>
      <c r="AH471" s="231" t="s">
        <v>224</v>
      </c>
      <c r="AI471" s="231" t="s">
        <v>224</v>
      </c>
      <c r="AJ471" s="231" t="s">
        <v>224</v>
      </c>
      <c r="AK471" s="231" t="s">
        <v>224</v>
      </c>
      <c r="AL471" s="231" t="s">
        <v>222</v>
      </c>
      <c r="AM471" s="231" t="s">
        <v>223</v>
      </c>
      <c r="AN471" s="231" t="s">
        <v>224</v>
      </c>
      <c r="AO471" s="231" t="s">
        <v>224</v>
      </c>
      <c r="AP471" s="231" t="s">
        <v>222</v>
      </c>
      <c r="AQ471" s="231">
        <v>40</v>
      </c>
    </row>
    <row r="472" spans="1:43" x14ac:dyDescent="0.3">
      <c r="A472" s="231">
        <v>209872</v>
      </c>
      <c r="B472" s="231" t="s">
        <v>61</v>
      </c>
      <c r="C472" s="231" t="s">
        <v>222</v>
      </c>
      <c r="D472" s="231" t="s">
        <v>222</v>
      </c>
      <c r="E472" s="231" t="s">
        <v>222</v>
      </c>
      <c r="F472" s="231" t="s">
        <v>222</v>
      </c>
      <c r="G472" s="231" t="s">
        <v>222</v>
      </c>
      <c r="H472" s="231" t="s">
        <v>224</v>
      </c>
      <c r="I472" s="231" t="s">
        <v>224</v>
      </c>
      <c r="J472" s="231" t="s">
        <v>222</v>
      </c>
      <c r="K472" s="231" t="s">
        <v>224</v>
      </c>
      <c r="L472" s="231" t="s">
        <v>222</v>
      </c>
      <c r="M472" s="231" t="s">
        <v>222</v>
      </c>
      <c r="N472" s="231" t="s">
        <v>222</v>
      </c>
      <c r="O472" s="231" t="s">
        <v>224</v>
      </c>
      <c r="P472" s="231" t="s">
        <v>222</v>
      </c>
      <c r="Q472" s="231" t="s">
        <v>224</v>
      </c>
      <c r="R472" s="231" t="s">
        <v>222</v>
      </c>
      <c r="S472" s="231" t="s">
        <v>224</v>
      </c>
      <c r="T472" s="231" t="s">
        <v>224</v>
      </c>
      <c r="U472" s="231" t="s">
        <v>224</v>
      </c>
      <c r="V472" s="231" t="s">
        <v>222</v>
      </c>
      <c r="W472" s="231" t="s">
        <v>224</v>
      </c>
      <c r="X472" s="231" t="s">
        <v>222</v>
      </c>
      <c r="Y472" s="231" t="s">
        <v>224</v>
      </c>
      <c r="Z472" s="231" t="s">
        <v>224</v>
      </c>
      <c r="AA472" s="231" t="s">
        <v>222</v>
      </c>
      <c r="AB472" s="231" t="s">
        <v>224</v>
      </c>
      <c r="AC472" s="231" t="s">
        <v>224</v>
      </c>
      <c r="AD472" s="231" t="s">
        <v>224</v>
      </c>
      <c r="AE472" s="231" t="s">
        <v>224</v>
      </c>
      <c r="AF472" s="231" t="s">
        <v>224</v>
      </c>
      <c r="AG472" s="231" t="s">
        <v>224</v>
      </c>
      <c r="AH472" s="231" t="s">
        <v>224</v>
      </c>
      <c r="AI472" s="231" t="s">
        <v>222</v>
      </c>
      <c r="AJ472" s="231" t="s">
        <v>224</v>
      </c>
      <c r="AK472" s="231" t="s">
        <v>224</v>
      </c>
      <c r="AL472" s="231" t="s">
        <v>224</v>
      </c>
      <c r="AM472" s="231" t="s">
        <v>224</v>
      </c>
      <c r="AN472" s="231" t="s">
        <v>224</v>
      </c>
      <c r="AO472" s="231" t="s">
        <v>224</v>
      </c>
      <c r="AP472" s="231" t="s">
        <v>224</v>
      </c>
      <c r="AQ472" s="231">
        <v>40</v>
      </c>
    </row>
    <row r="473" spans="1:43" x14ac:dyDescent="0.3">
      <c r="A473" s="231">
        <v>209883</v>
      </c>
      <c r="B473" s="231" t="s">
        <v>61</v>
      </c>
      <c r="C473" s="231" t="s">
        <v>224</v>
      </c>
      <c r="D473" s="231" t="s">
        <v>224</v>
      </c>
      <c r="E473" s="231" t="s">
        <v>224</v>
      </c>
      <c r="F473" s="231" t="s">
        <v>223</v>
      </c>
      <c r="G473" s="231" t="s">
        <v>222</v>
      </c>
      <c r="H473" s="231" t="s">
        <v>222</v>
      </c>
      <c r="I473" s="231" t="s">
        <v>224</v>
      </c>
      <c r="J473" s="231" t="s">
        <v>222</v>
      </c>
      <c r="K473" s="231" t="s">
        <v>222</v>
      </c>
      <c r="L473" s="231" t="s">
        <v>222</v>
      </c>
      <c r="M473" s="231" t="s">
        <v>222</v>
      </c>
      <c r="N473" s="231" t="s">
        <v>224</v>
      </c>
      <c r="O473" s="231" t="s">
        <v>224</v>
      </c>
      <c r="P473" s="231" t="s">
        <v>224</v>
      </c>
      <c r="Q473" s="231" t="s">
        <v>222</v>
      </c>
      <c r="R473" s="231" t="s">
        <v>224</v>
      </c>
      <c r="S473" s="231" t="s">
        <v>222</v>
      </c>
      <c r="T473" s="231" t="s">
        <v>224</v>
      </c>
      <c r="U473" s="231" t="s">
        <v>224</v>
      </c>
      <c r="V473" s="231" t="s">
        <v>222</v>
      </c>
      <c r="W473" s="231" t="s">
        <v>222</v>
      </c>
      <c r="X473" s="231" t="s">
        <v>222</v>
      </c>
      <c r="Y473" s="231" t="s">
        <v>222</v>
      </c>
      <c r="Z473" s="231" t="s">
        <v>224</v>
      </c>
      <c r="AA473" s="231" t="s">
        <v>224</v>
      </c>
      <c r="AB473" s="231" t="s">
        <v>224</v>
      </c>
      <c r="AC473" s="231" t="s">
        <v>224</v>
      </c>
      <c r="AD473" s="231" t="s">
        <v>224</v>
      </c>
      <c r="AE473" s="231" t="s">
        <v>222</v>
      </c>
      <c r="AF473" s="231" t="s">
        <v>224</v>
      </c>
      <c r="AG473" s="231" t="s">
        <v>224</v>
      </c>
      <c r="AH473" s="231" t="s">
        <v>224</v>
      </c>
      <c r="AI473" s="231" t="s">
        <v>224</v>
      </c>
      <c r="AJ473" s="231" t="s">
        <v>224</v>
      </c>
      <c r="AK473" s="231" t="s">
        <v>224</v>
      </c>
      <c r="AL473" s="231" t="s">
        <v>223</v>
      </c>
      <c r="AM473" s="231" t="s">
        <v>223</v>
      </c>
      <c r="AN473" s="231" t="s">
        <v>223</v>
      </c>
      <c r="AO473" s="231" t="s">
        <v>223</v>
      </c>
      <c r="AP473" s="231" t="s">
        <v>223</v>
      </c>
      <c r="AQ473" s="231">
        <v>40</v>
      </c>
    </row>
    <row r="474" spans="1:43" x14ac:dyDescent="0.3">
      <c r="A474" s="231">
        <v>209983</v>
      </c>
      <c r="B474" s="231" t="s">
        <v>61</v>
      </c>
      <c r="C474" s="231" t="s">
        <v>224</v>
      </c>
      <c r="D474" s="231" t="s">
        <v>224</v>
      </c>
      <c r="E474" s="231" t="s">
        <v>222</v>
      </c>
      <c r="F474" s="231" t="s">
        <v>224</v>
      </c>
      <c r="G474" s="231" t="s">
        <v>222</v>
      </c>
      <c r="H474" s="231" t="s">
        <v>222</v>
      </c>
      <c r="I474" s="231" t="s">
        <v>224</v>
      </c>
      <c r="J474" s="231" t="s">
        <v>222</v>
      </c>
      <c r="K474" s="231" t="s">
        <v>224</v>
      </c>
      <c r="L474" s="231" t="s">
        <v>222</v>
      </c>
      <c r="M474" s="231" t="s">
        <v>224</v>
      </c>
      <c r="N474" s="231" t="s">
        <v>224</v>
      </c>
      <c r="O474" s="231" t="s">
        <v>224</v>
      </c>
      <c r="P474" s="231" t="s">
        <v>224</v>
      </c>
      <c r="Q474" s="231" t="s">
        <v>224</v>
      </c>
      <c r="R474" s="231" t="s">
        <v>224</v>
      </c>
      <c r="S474" s="231" t="s">
        <v>224</v>
      </c>
      <c r="T474" s="231" t="s">
        <v>224</v>
      </c>
      <c r="U474" s="231" t="s">
        <v>224</v>
      </c>
      <c r="V474" s="231" t="s">
        <v>222</v>
      </c>
      <c r="W474" s="231" t="s">
        <v>224</v>
      </c>
      <c r="X474" s="231" t="s">
        <v>224</v>
      </c>
      <c r="Y474" s="231" t="s">
        <v>224</v>
      </c>
      <c r="Z474" s="231" t="s">
        <v>224</v>
      </c>
      <c r="AA474" s="231" t="s">
        <v>224</v>
      </c>
      <c r="AB474" s="231" t="s">
        <v>224</v>
      </c>
      <c r="AC474" s="231" t="s">
        <v>224</v>
      </c>
      <c r="AD474" s="231" t="s">
        <v>224</v>
      </c>
      <c r="AE474" s="231" t="s">
        <v>224</v>
      </c>
      <c r="AF474" s="231" t="s">
        <v>224</v>
      </c>
      <c r="AG474" s="231" t="s">
        <v>222</v>
      </c>
      <c r="AH474" s="231" t="s">
        <v>224</v>
      </c>
      <c r="AI474" s="231" t="s">
        <v>224</v>
      </c>
      <c r="AJ474" s="231" t="s">
        <v>224</v>
      </c>
      <c r="AK474" s="231" t="s">
        <v>222</v>
      </c>
      <c r="AL474" s="231" t="s">
        <v>224</v>
      </c>
      <c r="AM474" s="231" t="s">
        <v>224</v>
      </c>
      <c r="AN474" s="231" t="s">
        <v>224</v>
      </c>
      <c r="AO474" s="231" t="s">
        <v>224</v>
      </c>
      <c r="AP474" s="231" t="s">
        <v>224</v>
      </c>
      <c r="AQ474" s="231">
        <v>40</v>
      </c>
    </row>
    <row r="475" spans="1:43" x14ac:dyDescent="0.3">
      <c r="A475" s="231">
        <v>209993</v>
      </c>
      <c r="B475" s="231" t="s">
        <v>61</v>
      </c>
      <c r="C475" s="231" t="s">
        <v>222</v>
      </c>
      <c r="D475" s="231" t="s">
        <v>222</v>
      </c>
      <c r="E475" s="231" t="s">
        <v>224</v>
      </c>
      <c r="F475" s="231" t="s">
        <v>222</v>
      </c>
      <c r="G475" s="231" t="s">
        <v>222</v>
      </c>
      <c r="H475" s="231" t="s">
        <v>224</v>
      </c>
      <c r="I475" s="231" t="s">
        <v>224</v>
      </c>
      <c r="J475" s="231" t="s">
        <v>224</v>
      </c>
      <c r="K475" s="231" t="s">
        <v>222</v>
      </c>
      <c r="L475" s="231" t="s">
        <v>222</v>
      </c>
      <c r="M475" s="231" t="s">
        <v>224</v>
      </c>
      <c r="N475" s="231" t="s">
        <v>224</v>
      </c>
      <c r="O475" s="231" t="s">
        <v>224</v>
      </c>
      <c r="P475" s="231" t="s">
        <v>224</v>
      </c>
      <c r="Q475" s="231" t="s">
        <v>224</v>
      </c>
      <c r="R475" s="231" t="s">
        <v>222</v>
      </c>
      <c r="S475" s="231" t="s">
        <v>222</v>
      </c>
      <c r="T475" s="231" t="s">
        <v>222</v>
      </c>
      <c r="U475" s="231" t="s">
        <v>222</v>
      </c>
      <c r="V475" s="231" t="s">
        <v>222</v>
      </c>
      <c r="W475" s="231" t="s">
        <v>222</v>
      </c>
      <c r="X475" s="231" t="s">
        <v>224</v>
      </c>
      <c r="Y475" s="231" t="s">
        <v>224</v>
      </c>
      <c r="Z475" s="231" t="s">
        <v>224</v>
      </c>
      <c r="AA475" s="231" t="s">
        <v>224</v>
      </c>
      <c r="AB475" s="231" t="s">
        <v>224</v>
      </c>
      <c r="AC475" s="231" t="s">
        <v>224</v>
      </c>
      <c r="AD475" s="231" t="s">
        <v>224</v>
      </c>
      <c r="AE475" s="231" t="s">
        <v>222</v>
      </c>
      <c r="AF475" s="231" t="s">
        <v>224</v>
      </c>
      <c r="AG475" s="231" t="s">
        <v>224</v>
      </c>
      <c r="AH475" s="231" t="s">
        <v>224</v>
      </c>
      <c r="AI475" s="231" t="s">
        <v>224</v>
      </c>
      <c r="AJ475" s="231" t="s">
        <v>224</v>
      </c>
      <c r="AK475" s="231" t="s">
        <v>224</v>
      </c>
      <c r="AL475" s="231" t="s">
        <v>224</v>
      </c>
      <c r="AM475" s="231" t="s">
        <v>224</v>
      </c>
      <c r="AN475" s="231" t="s">
        <v>224</v>
      </c>
      <c r="AO475" s="231" t="s">
        <v>224</v>
      </c>
      <c r="AP475" s="231" t="s">
        <v>223</v>
      </c>
      <c r="AQ475" s="231">
        <v>40</v>
      </c>
    </row>
    <row r="476" spans="1:43" x14ac:dyDescent="0.3">
      <c r="A476" s="231">
        <v>209997</v>
      </c>
      <c r="B476" s="231" t="s">
        <v>61</v>
      </c>
      <c r="C476" s="231" t="s">
        <v>224</v>
      </c>
      <c r="D476" s="231" t="s">
        <v>222</v>
      </c>
      <c r="E476" s="231" t="s">
        <v>222</v>
      </c>
      <c r="F476" s="231" t="s">
        <v>222</v>
      </c>
      <c r="G476" s="231" t="s">
        <v>222</v>
      </c>
      <c r="H476" s="231" t="s">
        <v>224</v>
      </c>
      <c r="I476" s="231" t="s">
        <v>222</v>
      </c>
      <c r="J476" s="231" t="s">
        <v>222</v>
      </c>
      <c r="K476" s="231" t="s">
        <v>222</v>
      </c>
      <c r="L476" s="231" t="s">
        <v>224</v>
      </c>
      <c r="M476" s="231" t="s">
        <v>222</v>
      </c>
      <c r="N476" s="231" t="s">
        <v>222</v>
      </c>
      <c r="O476" s="231" t="s">
        <v>224</v>
      </c>
      <c r="P476" s="231" t="s">
        <v>224</v>
      </c>
      <c r="Q476" s="231" t="s">
        <v>224</v>
      </c>
      <c r="R476" s="231" t="s">
        <v>224</v>
      </c>
      <c r="S476" s="231" t="s">
        <v>222</v>
      </c>
      <c r="T476" s="231" t="s">
        <v>224</v>
      </c>
      <c r="U476" s="231" t="s">
        <v>224</v>
      </c>
      <c r="V476" s="231" t="s">
        <v>224</v>
      </c>
      <c r="W476" s="231" t="s">
        <v>224</v>
      </c>
      <c r="X476" s="231" t="s">
        <v>222</v>
      </c>
      <c r="Y476" s="231" t="s">
        <v>222</v>
      </c>
      <c r="Z476" s="231" t="s">
        <v>222</v>
      </c>
      <c r="AA476" s="231" t="s">
        <v>222</v>
      </c>
      <c r="AB476" s="231" t="s">
        <v>222</v>
      </c>
      <c r="AC476" s="231" t="s">
        <v>224</v>
      </c>
      <c r="AD476" s="231" t="s">
        <v>222</v>
      </c>
      <c r="AE476" s="231" t="s">
        <v>224</v>
      </c>
      <c r="AF476" s="231" t="s">
        <v>222</v>
      </c>
      <c r="AG476" s="231" t="s">
        <v>224</v>
      </c>
      <c r="AH476" s="231" t="s">
        <v>224</v>
      </c>
      <c r="AI476" s="231" t="s">
        <v>224</v>
      </c>
      <c r="AJ476" s="231" t="s">
        <v>224</v>
      </c>
      <c r="AK476" s="231" t="s">
        <v>223</v>
      </c>
      <c r="AL476" s="231" t="s">
        <v>223</v>
      </c>
      <c r="AM476" s="231" t="s">
        <v>223</v>
      </c>
      <c r="AN476" s="231" t="s">
        <v>223</v>
      </c>
      <c r="AO476" s="231" t="s">
        <v>223</v>
      </c>
      <c r="AP476" s="231" t="s">
        <v>223</v>
      </c>
      <c r="AQ476" s="231">
        <v>40</v>
      </c>
    </row>
    <row r="477" spans="1:43" x14ac:dyDescent="0.3">
      <c r="A477" s="231">
        <v>210064</v>
      </c>
      <c r="B477" s="231" t="s">
        <v>61</v>
      </c>
      <c r="C477" s="231" t="s">
        <v>224</v>
      </c>
      <c r="D477" s="231" t="s">
        <v>224</v>
      </c>
      <c r="E477" s="231" t="s">
        <v>224</v>
      </c>
      <c r="F477" s="231" t="s">
        <v>224</v>
      </c>
      <c r="G477" s="231" t="s">
        <v>224</v>
      </c>
      <c r="H477" s="231" t="s">
        <v>223</v>
      </c>
      <c r="I477" s="231" t="s">
        <v>222</v>
      </c>
      <c r="J477" s="231" t="s">
        <v>224</v>
      </c>
      <c r="K477" s="231" t="s">
        <v>224</v>
      </c>
      <c r="L477" s="231" t="s">
        <v>224</v>
      </c>
      <c r="M477" s="231" t="s">
        <v>222</v>
      </c>
      <c r="N477" s="231" t="s">
        <v>222</v>
      </c>
      <c r="O477" s="231" t="s">
        <v>224</v>
      </c>
      <c r="P477" s="231" t="s">
        <v>224</v>
      </c>
      <c r="Q477" s="231" t="s">
        <v>224</v>
      </c>
      <c r="R477" s="231" t="s">
        <v>222</v>
      </c>
      <c r="S477" s="231" t="s">
        <v>224</v>
      </c>
      <c r="T477" s="231" t="s">
        <v>222</v>
      </c>
      <c r="U477" s="231" t="s">
        <v>222</v>
      </c>
      <c r="V477" s="231" t="s">
        <v>222</v>
      </c>
      <c r="W477" s="231" t="s">
        <v>224</v>
      </c>
      <c r="X477" s="231" t="s">
        <v>224</v>
      </c>
      <c r="Y477" s="231" t="s">
        <v>224</v>
      </c>
      <c r="Z477" s="231" t="s">
        <v>224</v>
      </c>
      <c r="AA477" s="231" t="s">
        <v>224</v>
      </c>
      <c r="AB477" s="231" t="s">
        <v>224</v>
      </c>
      <c r="AC477" s="231" t="s">
        <v>224</v>
      </c>
      <c r="AD477" s="231" t="s">
        <v>222</v>
      </c>
      <c r="AE477" s="231" t="s">
        <v>222</v>
      </c>
      <c r="AF477" s="231" t="s">
        <v>222</v>
      </c>
      <c r="AG477" s="231" t="s">
        <v>223</v>
      </c>
      <c r="AH477" s="231" t="s">
        <v>222</v>
      </c>
      <c r="AI477" s="231" t="s">
        <v>222</v>
      </c>
      <c r="AJ477" s="231" t="s">
        <v>224</v>
      </c>
      <c r="AK477" s="231" t="s">
        <v>224</v>
      </c>
      <c r="AL477" s="231" t="s">
        <v>223</v>
      </c>
      <c r="AM477" s="231" t="s">
        <v>223</v>
      </c>
      <c r="AN477" s="231" t="s">
        <v>223</v>
      </c>
      <c r="AO477" s="231" t="s">
        <v>223</v>
      </c>
      <c r="AP477" s="231" t="s">
        <v>223</v>
      </c>
      <c r="AQ477" s="231">
        <v>40</v>
      </c>
    </row>
    <row r="478" spans="1:43" x14ac:dyDescent="0.3">
      <c r="A478" s="231">
        <v>210066</v>
      </c>
      <c r="B478" s="231" t="s">
        <v>61</v>
      </c>
      <c r="C478" s="231" t="s">
        <v>222</v>
      </c>
      <c r="D478" s="231" t="s">
        <v>222</v>
      </c>
      <c r="E478" s="231" t="s">
        <v>222</v>
      </c>
      <c r="F478" s="231" t="s">
        <v>224</v>
      </c>
      <c r="G478" s="231" t="s">
        <v>222</v>
      </c>
      <c r="H478" s="231" t="s">
        <v>224</v>
      </c>
      <c r="I478" s="231" t="s">
        <v>222</v>
      </c>
      <c r="J478" s="231" t="s">
        <v>222</v>
      </c>
      <c r="K478" s="231" t="s">
        <v>224</v>
      </c>
      <c r="L478" s="231" t="s">
        <v>222</v>
      </c>
      <c r="M478" s="231" t="s">
        <v>222</v>
      </c>
      <c r="N478" s="231" t="s">
        <v>224</v>
      </c>
      <c r="O478" s="231" t="s">
        <v>222</v>
      </c>
      <c r="P478" s="231" t="s">
        <v>224</v>
      </c>
      <c r="Q478" s="231" t="s">
        <v>224</v>
      </c>
      <c r="R478" s="231" t="s">
        <v>224</v>
      </c>
      <c r="S478" s="231" t="s">
        <v>224</v>
      </c>
      <c r="T478" s="231" t="s">
        <v>224</v>
      </c>
      <c r="U478" s="231" t="s">
        <v>224</v>
      </c>
      <c r="V478" s="231" t="s">
        <v>224</v>
      </c>
      <c r="W478" s="231" t="s">
        <v>224</v>
      </c>
      <c r="X478" s="231" t="s">
        <v>224</v>
      </c>
      <c r="Y478" s="231" t="s">
        <v>224</v>
      </c>
      <c r="Z478" s="231" t="s">
        <v>222</v>
      </c>
      <c r="AA478" s="231" t="s">
        <v>222</v>
      </c>
      <c r="AB478" s="231" t="s">
        <v>222</v>
      </c>
      <c r="AC478" s="231" t="s">
        <v>222</v>
      </c>
      <c r="AD478" s="231" t="s">
        <v>224</v>
      </c>
      <c r="AE478" s="231" t="s">
        <v>224</v>
      </c>
      <c r="AF478" s="231" t="s">
        <v>222</v>
      </c>
      <c r="AG478" s="231" t="s">
        <v>224</v>
      </c>
      <c r="AH478" s="231" t="s">
        <v>222</v>
      </c>
      <c r="AI478" s="231" t="s">
        <v>222</v>
      </c>
      <c r="AJ478" s="231" t="s">
        <v>224</v>
      </c>
      <c r="AK478" s="231" t="s">
        <v>222</v>
      </c>
      <c r="AL478" s="231" t="s">
        <v>224</v>
      </c>
      <c r="AM478" s="231" t="s">
        <v>223</v>
      </c>
      <c r="AN478" s="231" t="s">
        <v>222</v>
      </c>
      <c r="AO478" s="231" t="s">
        <v>222</v>
      </c>
      <c r="AP478" s="231" t="s">
        <v>224</v>
      </c>
      <c r="AQ478" s="231">
        <v>40</v>
      </c>
    </row>
    <row r="479" spans="1:43" x14ac:dyDescent="0.3">
      <c r="A479" s="231">
        <v>210069</v>
      </c>
      <c r="B479" s="231" t="s">
        <v>61</v>
      </c>
      <c r="C479" s="231" t="s">
        <v>222</v>
      </c>
      <c r="D479" s="231" t="s">
        <v>224</v>
      </c>
      <c r="E479" s="231" t="s">
        <v>222</v>
      </c>
      <c r="F479" s="231" t="s">
        <v>223</v>
      </c>
      <c r="G479" s="231" t="s">
        <v>222</v>
      </c>
      <c r="H479" s="231" t="s">
        <v>224</v>
      </c>
      <c r="I479" s="231" t="s">
        <v>222</v>
      </c>
      <c r="J479" s="231" t="s">
        <v>222</v>
      </c>
      <c r="K479" s="231" t="s">
        <v>224</v>
      </c>
      <c r="L479" s="231" t="s">
        <v>222</v>
      </c>
      <c r="M479" s="231" t="s">
        <v>224</v>
      </c>
      <c r="N479" s="231" t="s">
        <v>222</v>
      </c>
      <c r="O479" s="231" t="s">
        <v>224</v>
      </c>
      <c r="P479" s="231" t="s">
        <v>222</v>
      </c>
      <c r="Q479" s="231" t="s">
        <v>224</v>
      </c>
      <c r="R479" s="231" t="s">
        <v>224</v>
      </c>
      <c r="S479" s="231" t="s">
        <v>224</v>
      </c>
      <c r="T479" s="231" t="s">
        <v>224</v>
      </c>
      <c r="U479" s="231" t="s">
        <v>224</v>
      </c>
      <c r="V479" s="231" t="s">
        <v>224</v>
      </c>
      <c r="W479" s="231" t="s">
        <v>222</v>
      </c>
      <c r="X479" s="231" t="s">
        <v>224</v>
      </c>
      <c r="Y479" s="231" t="s">
        <v>222</v>
      </c>
      <c r="Z479" s="231" t="s">
        <v>224</v>
      </c>
      <c r="AA479" s="231" t="s">
        <v>222</v>
      </c>
      <c r="AB479" s="231" t="s">
        <v>224</v>
      </c>
      <c r="AC479" s="231" t="s">
        <v>224</v>
      </c>
      <c r="AD479" s="231" t="s">
        <v>222</v>
      </c>
      <c r="AE479" s="231" t="s">
        <v>222</v>
      </c>
      <c r="AF479" s="231" t="s">
        <v>224</v>
      </c>
      <c r="AG479" s="231" t="s">
        <v>222</v>
      </c>
      <c r="AH479" s="231" t="s">
        <v>224</v>
      </c>
      <c r="AI479" s="231" t="s">
        <v>224</v>
      </c>
      <c r="AJ479" s="231" t="s">
        <v>224</v>
      </c>
      <c r="AK479" s="231" t="s">
        <v>222</v>
      </c>
      <c r="AL479" s="231" t="s">
        <v>224</v>
      </c>
      <c r="AM479" s="231" t="s">
        <v>224</v>
      </c>
      <c r="AN479" s="231" t="s">
        <v>222</v>
      </c>
      <c r="AO479" s="231" t="s">
        <v>224</v>
      </c>
      <c r="AP479" s="231" t="s">
        <v>222</v>
      </c>
      <c r="AQ479" s="231">
        <v>40</v>
      </c>
    </row>
    <row r="480" spans="1:43" x14ac:dyDescent="0.3">
      <c r="A480" s="231">
        <v>210081</v>
      </c>
      <c r="B480" s="231" t="s">
        <v>61</v>
      </c>
      <c r="C480" s="231" t="s">
        <v>222</v>
      </c>
      <c r="D480" s="231" t="s">
        <v>222</v>
      </c>
      <c r="E480" s="231" t="s">
        <v>222</v>
      </c>
      <c r="F480" s="231" t="s">
        <v>224</v>
      </c>
      <c r="G480" s="231" t="s">
        <v>222</v>
      </c>
      <c r="H480" s="231" t="s">
        <v>224</v>
      </c>
      <c r="I480" s="231" t="s">
        <v>224</v>
      </c>
      <c r="J480" s="231" t="s">
        <v>222</v>
      </c>
      <c r="K480" s="231" t="s">
        <v>222</v>
      </c>
      <c r="L480" s="231" t="s">
        <v>222</v>
      </c>
      <c r="M480" s="231" t="s">
        <v>222</v>
      </c>
      <c r="N480" s="231" t="s">
        <v>222</v>
      </c>
      <c r="O480" s="231" t="s">
        <v>224</v>
      </c>
      <c r="P480" s="231" t="s">
        <v>224</v>
      </c>
      <c r="Q480" s="231" t="s">
        <v>222</v>
      </c>
      <c r="R480" s="231" t="s">
        <v>222</v>
      </c>
      <c r="S480" s="231" t="s">
        <v>222</v>
      </c>
      <c r="T480" s="231" t="s">
        <v>224</v>
      </c>
      <c r="U480" s="231" t="s">
        <v>222</v>
      </c>
      <c r="V480" s="231" t="s">
        <v>224</v>
      </c>
      <c r="W480" s="231" t="s">
        <v>222</v>
      </c>
      <c r="X480" s="231" t="s">
        <v>222</v>
      </c>
      <c r="Y480" s="231" t="s">
        <v>222</v>
      </c>
      <c r="Z480" s="231" t="s">
        <v>224</v>
      </c>
      <c r="AA480" s="231" t="s">
        <v>224</v>
      </c>
      <c r="AB480" s="231" t="s">
        <v>222</v>
      </c>
      <c r="AC480" s="231" t="s">
        <v>224</v>
      </c>
      <c r="AD480" s="231" t="s">
        <v>222</v>
      </c>
      <c r="AE480" s="231" t="s">
        <v>222</v>
      </c>
      <c r="AF480" s="231" t="s">
        <v>224</v>
      </c>
      <c r="AG480" s="231" t="s">
        <v>224</v>
      </c>
      <c r="AH480" s="231" t="s">
        <v>224</v>
      </c>
      <c r="AI480" s="231" t="s">
        <v>224</v>
      </c>
      <c r="AJ480" s="231" t="s">
        <v>223</v>
      </c>
      <c r="AK480" s="231" t="s">
        <v>224</v>
      </c>
      <c r="AL480" s="231" t="s">
        <v>223</v>
      </c>
      <c r="AM480" s="231" t="s">
        <v>223</v>
      </c>
      <c r="AN480" s="231" t="s">
        <v>224</v>
      </c>
      <c r="AO480" s="231" t="s">
        <v>224</v>
      </c>
      <c r="AP480" s="231" t="s">
        <v>224</v>
      </c>
      <c r="AQ480" s="231">
        <v>40</v>
      </c>
    </row>
    <row r="481" spans="1:43" x14ac:dyDescent="0.3">
      <c r="A481" s="231">
        <v>210089</v>
      </c>
      <c r="B481" s="231" t="s">
        <v>61</v>
      </c>
      <c r="C481" s="231" t="s">
        <v>224</v>
      </c>
      <c r="D481" s="231" t="s">
        <v>224</v>
      </c>
      <c r="E481" s="231" t="s">
        <v>224</v>
      </c>
      <c r="F481" s="231" t="s">
        <v>222</v>
      </c>
      <c r="G481" s="231" t="s">
        <v>222</v>
      </c>
      <c r="H481" s="231" t="s">
        <v>222</v>
      </c>
      <c r="I481" s="231" t="s">
        <v>222</v>
      </c>
      <c r="J481" s="231" t="s">
        <v>224</v>
      </c>
      <c r="K481" s="231" t="s">
        <v>224</v>
      </c>
      <c r="L481" s="231" t="s">
        <v>222</v>
      </c>
      <c r="M481" s="231" t="s">
        <v>222</v>
      </c>
      <c r="N481" s="231" t="s">
        <v>224</v>
      </c>
      <c r="O481" s="231" t="s">
        <v>224</v>
      </c>
      <c r="P481" s="231" t="s">
        <v>222</v>
      </c>
      <c r="Q481" s="231" t="s">
        <v>224</v>
      </c>
      <c r="R481" s="231" t="s">
        <v>222</v>
      </c>
      <c r="S481" s="231" t="s">
        <v>224</v>
      </c>
      <c r="T481" s="231" t="s">
        <v>222</v>
      </c>
      <c r="U481" s="231" t="s">
        <v>224</v>
      </c>
      <c r="V481" s="231" t="s">
        <v>224</v>
      </c>
      <c r="W481" s="231" t="s">
        <v>222</v>
      </c>
      <c r="X481" s="231" t="s">
        <v>222</v>
      </c>
      <c r="Y481" s="231" t="s">
        <v>222</v>
      </c>
      <c r="Z481" s="231" t="s">
        <v>224</v>
      </c>
      <c r="AA481" s="231" t="s">
        <v>224</v>
      </c>
      <c r="AB481" s="231" t="s">
        <v>224</v>
      </c>
      <c r="AC481" s="231" t="s">
        <v>224</v>
      </c>
      <c r="AD481" s="231" t="s">
        <v>222</v>
      </c>
      <c r="AE481" s="231" t="s">
        <v>224</v>
      </c>
      <c r="AF481" s="231" t="s">
        <v>224</v>
      </c>
      <c r="AG481" s="231" t="s">
        <v>224</v>
      </c>
      <c r="AH481" s="231" t="s">
        <v>224</v>
      </c>
      <c r="AI481" s="231" t="s">
        <v>222</v>
      </c>
      <c r="AJ481" s="231" t="s">
        <v>224</v>
      </c>
      <c r="AK481" s="231" t="s">
        <v>224</v>
      </c>
      <c r="AL481" s="231" t="s">
        <v>222</v>
      </c>
      <c r="AM481" s="231" t="s">
        <v>222</v>
      </c>
      <c r="AN481" s="231" t="s">
        <v>222</v>
      </c>
      <c r="AO481" s="231" t="s">
        <v>222</v>
      </c>
      <c r="AP481" s="231" t="s">
        <v>222</v>
      </c>
      <c r="AQ481" s="231">
        <v>40</v>
      </c>
    </row>
    <row r="482" spans="1:43" x14ac:dyDescent="0.3">
      <c r="A482" s="231">
        <v>210100</v>
      </c>
      <c r="B482" s="231" t="s">
        <v>61</v>
      </c>
      <c r="C482" s="231" t="s">
        <v>222</v>
      </c>
      <c r="D482" s="231" t="s">
        <v>223</v>
      </c>
      <c r="E482" s="231" t="s">
        <v>224</v>
      </c>
      <c r="F482" s="231" t="s">
        <v>223</v>
      </c>
      <c r="G482" s="231" t="s">
        <v>222</v>
      </c>
      <c r="H482" s="231" t="s">
        <v>223</v>
      </c>
      <c r="I482" s="231" t="s">
        <v>224</v>
      </c>
      <c r="J482" s="231" t="s">
        <v>224</v>
      </c>
      <c r="K482" s="231" t="s">
        <v>224</v>
      </c>
      <c r="L482" s="231" t="s">
        <v>224</v>
      </c>
      <c r="M482" s="231" t="s">
        <v>222</v>
      </c>
      <c r="N482" s="231" t="s">
        <v>222</v>
      </c>
      <c r="O482" s="231" t="s">
        <v>224</v>
      </c>
      <c r="P482" s="231" t="s">
        <v>222</v>
      </c>
      <c r="Q482" s="231" t="s">
        <v>222</v>
      </c>
      <c r="R482" s="231" t="s">
        <v>222</v>
      </c>
      <c r="S482" s="231" t="s">
        <v>222</v>
      </c>
      <c r="T482" s="231" t="s">
        <v>224</v>
      </c>
      <c r="U482" s="231" t="s">
        <v>222</v>
      </c>
      <c r="V482" s="231" t="s">
        <v>222</v>
      </c>
      <c r="W482" s="231" t="s">
        <v>222</v>
      </c>
      <c r="X482" s="231" t="s">
        <v>224</v>
      </c>
      <c r="Y482" s="231" t="s">
        <v>222</v>
      </c>
      <c r="Z482" s="231" t="s">
        <v>224</v>
      </c>
      <c r="AA482" s="231" t="s">
        <v>222</v>
      </c>
      <c r="AB482" s="231" t="s">
        <v>222</v>
      </c>
      <c r="AC482" s="231" t="s">
        <v>222</v>
      </c>
      <c r="AD482" s="231" t="s">
        <v>224</v>
      </c>
      <c r="AE482" s="231" t="s">
        <v>222</v>
      </c>
      <c r="AF482" s="231" t="s">
        <v>224</v>
      </c>
      <c r="AG482" s="231" t="s">
        <v>223</v>
      </c>
      <c r="AH482" s="231" t="s">
        <v>223</v>
      </c>
      <c r="AI482" s="231" t="s">
        <v>223</v>
      </c>
      <c r="AJ482" s="231" t="s">
        <v>223</v>
      </c>
      <c r="AK482" s="231" t="s">
        <v>223</v>
      </c>
      <c r="AL482" s="231" t="s">
        <v>223</v>
      </c>
      <c r="AM482" s="231" t="s">
        <v>223</v>
      </c>
      <c r="AN482" s="231" t="s">
        <v>223</v>
      </c>
      <c r="AO482" s="231" t="s">
        <v>223</v>
      </c>
      <c r="AP482" s="231" t="s">
        <v>223</v>
      </c>
      <c r="AQ482" s="231">
        <v>40</v>
      </c>
    </row>
    <row r="483" spans="1:43" x14ac:dyDescent="0.3">
      <c r="A483" s="231">
        <v>210129</v>
      </c>
      <c r="B483" s="231" t="s">
        <v>61</v>
      </c>
      <c r="C483" s="231" t="s">
        <v>224</v>
      </c>
      <c r="D483" s="231" t="s">
        <v>224</v>
      </c>
      <c r="E483" s="231" t="s">
        <v>224</v>
      </c>
      <c r="F483" s="231" t="s">
        <v>223</v>
      </c>
      <c r="G483" s="231" t="s">
        <v>222</v>
      </c>
      <c r="H483" s="231" t="s">
        <v>222</v>
      </c>
      <c r="I483" s="231" t="s">
        <v>222</v>
      </c>
      <c r="J483" s="231" t="s">
        <v>224</v>
      </c>
      <c r="K483" s="231" t="s">
        <v>224</v>
      </c>
      <c r="L483" s="231" t="s">
        <v>224</v>
      </c>
      <c r="M483" s="231" t="s">
        <v>224</v>
      </c>
      <c r="N483" s="231" t="s">
        <v>224</v>
      </c>
      <c r="O483" s="231" t="s">
        <v>224</v>
      </c>
      <c r="P483" s="231" t="s">
        <v>222</v>
      </c>
      <c r="Q483" s="231" t="s">
        <v>222</v>
      </c>
      <c r="R483" s="231" t="s">
        <v>222</v>
      </c>
      <c r="S483" s="231" t="s">
        <v>224</v>
      </c>
      <c r="T483" s="231" t="s">
        <v>222</v>
      </c>
      <c r="U483" s="231" t="s">
        <v>222</v>
      </c>
      <c r="V483" s="231" t="s">
        <v>224</v>
      </c>
      <c r="W483" s="231" t="s">
        <v>224</v>
      </c>
      <c r="X483" s="231" t="s">
        <v>222</v>
      </c>
      <c r="Y483" s="231" t="s">
        <v>222</v>
      </c>
      <c r="Z483" s="231" t="s">
        <v>222</v>
      </c>
      <c r="AA483" s="231" t="s">
        <v>222</v>
      </c>
      <c r="AB483" s="231" t="s">
        <v>222</v>
      </c>
      <c r="AC483" s="231" t="s">
        <v>224</v>
      </c>
      <c r="AD483" s="231" t="s">
        <v>224</v>
      </c>
      <c r="AE483" s="231" t="s">
        <v>222</v>
      </c>
      <c r="AF483" s="231" t="s">
        <v>224</v>
      </c>
      <c r="AG483" s="231" t="s">
        <v>224</v>
      </c>
      <c r="AH483" s="231" t="s">
        <v>224</v>
      </c>
      <c r="AI483" s="231" t="s">
        <v>222</v>
      </c>
      <c r="AJ483" s="231" t="s">
        <v>224</v>
      </c>
      <c r="AK483" s="231" t="s">
        <v>224</v>
      </c>
      <c r="AL483" s="231" t="s">
        <v>224</v>
      </c>
      <c r="AM483" s="231" t="s">
        <v>224</v>
      </c>
      <c r="AN483" s="231" t="s">
        <v>224</v>
      </c>
      <c r="AO483" s="231" t="s">
        <v>224</v>
      </c>
      <c r="AP483" s="231" t="s">
        <v>224</v>
      </c>
      <c r="AQ483" s="231">
        <v>40</v>
      </c>
    </row>
    <row r="484" spans="1:43" x14ac:dyDescent="0.3">
      <c r="A484" s="231">
        <v>210156</v>
      </c>
      <c r="B484" s="231" t="s">
        <v>61</v>
      </c>
      <c r="C484" s="231" t="s">
        <v>224</v>
      </c>
      <c r="D484" s="231" t="s">
        <v>224</v>
      </c>
      <c r="E484" s="231" t="s">
        <v>224</v>
      </c>
      <c r="F484" s="231" t="s">
        <v>224</v>
      </c>
      <c r="G484" s="231" t="s">
        <v>222</v>
      </c>
      <c r="H484" s="231" t="s">
        <v>222</v>
      </c>
      <c r="I484" s="231" t="s">
        <v>224</v>
      </c>
      <c r="J484" s="231" t="s">
        <v>224</v>
      </c>
      <c r="K484" s="231" t="s">
        <v>224</v>
      </c>
      <c r="L484" s="231" t="s">
        <v>224</v>
      </c>
      <c r="M484" s="231" t="s">
        <v>222</v>
      </c>
      <c r="N484" s="231" t="s">
        <v>224</v>
      </c>
      <c r="O484" s="231" t="s">
        <v>224</v>
      </c>
      <c r="P484" s="231" t="s">
        <v>222</v>
      </c>
      <c r="Q484" s="231" t="s">
        <v>224</v>
      </c>
      <c r="R484" s="231" t="s">
        <v>222</v>
      </c>
      <c r="S484" s="231" t="s">
        <v>224</v>
      </c>
      <c r="T484" s="231" t="s">
        <v>222</v>
      </c>
      <c r="U484" s="231" t="s">
        <v>224</v>
      </c>
      <c r="V484" s="231" t="s">
        <v>224</v>
      </c>
      <c r="W484" s="231" t="s">
        <v>224</v>
      </c>
      <c r="X484" s="231" t="s">
        <v>224</v>
      </c>
      <c r="Y484" s="231" t="s">
        <v>222</v>
      </c>
      <c r="Z484" s="231" t="s">
        <v>222</v>
      </c>
      <c r="AA484" s="231" t="s">
        <v>224</v>
      </c>
      <c r="AB484" s="231" t="s">
        <v>222</v>
      </c>
      <c r="AC484" s="231" t="s">
        <v>222</v>
      </c>
      <c r="AD484" s="231" t="s">
        <v>222</v>
      </c>
      <c r="AE484" s="231" t="s">
        <v>222</v>
      </c>
      <c r="AF484" s="231" t="s">
        <v>222</v>
      </c>
      <c r="AG484" s="231" t="s">
        <v>224</v>
      </c>
      <c r="AH484" s="231" t="s">
        <v>224</v>
      </c>
      <c r="AI484" s="231" t="s">
        <v>224</v>
      </c>
      <c r="AJ484" s="231" t="s">
        <v>222</v>
      </c>
      <c r="AK484" s="231" t="s">
        <v>222</v>
      </c>
      <c r="AL484" s="231" t="s">
        <v>224</v>
      </c>
      <c r="AM484" s="231" t="s">
        <v>224</v>
      </c>
      <c r="AN484" s="231" t="s">
        <v>224</v>
      </c>
      <c r="AO484" s="231" t="s">
        <v>224</v>
      </c>
      <c r="AP484" s="231" t="s">
        <v>224</v>
      </c>
      <c r="AQ484" s="231">
        <v>40</v>
      </c>
    </row>
    <row r="485" spans="1:43" x14ac:dyDescent="0.3">
      <c r="A485" s="231">
        <v>210174</v>
      </c>
      <c r="B485" s="231" t="s">
        <v>61</v>
      </c>
      <c r="C485" s="231" t="s">
        <v>222</v>
      </c>
      <c r="D485" s="231" t="s">
        <v>222</v>
      </c>
      <c r="E485" s="231" t="s">
        <v>222</v>
      </c>
      <c r="F485" s="231" t="s">
        <v>222</v>
      </c>
      <c r="G485" s="231" t="s">
        <v>222</v>
      </c>
      <c r="H485" s="231" t="s">
        <v>224</v>
      </c>
      <c r="I485" s="231" t="s">
        <v>222</v>
      </c>
      <c r="J485" s="231" t="s">
        <v>222</v>
      </c>
      <c r="K485" s="231" t="s">
        <v>224</v>
      </c>
      <c r="L485" s="231" t="s">
        <v>224</v>
      </c>
      <c r="M485" s="231" t="s">
        <v>222</v>
      </c>
      <c r="N485" s="231" t="s">
        <v>222</v>
      </c>
      <c r="O485" s="231" t="s">
        <v>224</v>
      </c>
      <c r="P485" s="231" t="s">
        <v>222</v>
      </c>
      <c r="Q485" s="231" t="s">
        <v>224</v>
      </c>
      <c r="R485" s="231" t="s">
        <v>223</v>
      </c>
      <c r="S485" s="231" t="s">
        <v>224</v>
      </c>
      <c r="T485" s="231" t="s">
        <v>224</v>
      </c>
      <c r="U485" s="231" t="s">
        <v>224</v>
      </c>
      <c r="V485" s="231" t="s">
        <v>222</v>
      </c>
      <c r="W485" s="231" t="s">
        <v>222</v>
      </c>
      <c r="X485" s="231" t="s">
        <v>222</v>
      </c>
      <c r="Y485" s="231" t="s">
        <v>222</v>
      </c>
      <c r="Z485" s="231" t="s">
        <v>222</v>
      </c>
      <c r="AA485" s="231" t="s">
        <v>224</v>
      </c>
      <c r="AB485" s="231" t="s">
        <v>224</v>
      </c>
      <c r="AC485" s="231" t="s">
        <v>224</v>
      </c>
      <c r="AD485" s="231" t="s">
        <v>222</v>
      </c>
      <c r="AE485" s="231" t="s">
        <v>224</v>
      </c>
      <c r="AF485" s="231" t="s">
        <v>224</v>
      </c>
      <c r="AG485" s="231" t="s">
        <v>224</v>
      </c>
      <c r="AH485" s="231" t="s">
        <v>224</v>
      </c>
      <c r="AI485" s="231" t="s">
        <v>224</v>
      </c>
      <c r="AJ485" s="231" t="s">
        <v>224</v>
      </c>
      <c r="AK485" s="231" t="s">
        <v>224</v>
      </c>
      <c r="AL485" s="231" t="s">
        <v>223</v>
      </c>
      <c r="AM485" s="231" t="s">
        <v>223</v>
      </c>
      <c r="AN485" s="231" t="s">
        <v>223</v>
      </c>
      <c r="AO485" s="231" t="s">
        <v>223</v>
      </c>
      <c r="AP485" s="231" t="s">
        <v>223</v>
      </c>
      <c r="AQ485" s="231">
        <v>40</v>
      </c>
    </row>
    <row r="486" spans="1:43" x14ac:dyDescent="0.3">
      <c r="A486" s="231">
        <v>210203</v>
      </c>
      <c r="B486" s="231" t="s">
        <v>61</v>
      </c>
      <c r="C486" s="231" t="s">
        <v>222</v>
      </c>
      <c r="D486" s="231" t="s">
        <v>222</v>
      </c>
      <c r="E486" s="231" t="s">
        <v>224</v>
      </c>
      <c r="F486" s="231" t="s">
        <v>222</v>
      </c>
      <c r="G486" s="231" t="s">
        <v>224</v>
      </c>
      <c r="H486" s="231" t="s">
        <v>222</v>
      </c>
      <c r="I486" s="231" t="s">
        <v>222</v>
      </c>
      <c r="J486" s="231" t="s">
        <v>222</v>
      </c>
      <c r="K486" s="231" t="s">
        <v>222</v>
      </c>
      <c r="L486" s="231" t="s">
        <v>224</v>
      </c>
      <c r="M486" s="231" t="s">
        <v>222</v>
      </c>
      <c r="N486" s="231" t="s">
        <v>222</v>
      </c>
      <c r="O486" s="231" t="s">
        <v>222</v>
      </c>
      <c r="P486" s="231" t="s">
        <v>224</v>
      </c>
      <c r="Q486" s="231" t="s">
        <v>222</v>
      </c>
      <c r="R486" s="231" t="s">
        <v>224</v>
      </c>
      <c r="S486" s="231" t="s">
        <v>222</v>
      </c>
      <c r="T486" s="231" t="s">
        <v>224</v>
      </c>
      <c r="U486" s="231" t="s">
        <v>224</v>
      </c>
      <c r="V486" s="231" t="s">
        <v>222</v>
      </c>
      <c r="W486" s="231" t="s">
        <v>222</v>
      </c>
      <c r="X486" s="231" t="s">
        <v>222</v>
      </c>
      <c r="Y486" s="231" t="s">
        <v>224</v>
      </c>
      <c r="Z486" s="231" t="s">
        <v>224</v>
      </c>
      <c r="AA486" s="231" t="s">
        <v>222</v>
      </c>
      <c r="AB486" s="231" t="s">
        <v>222</v>
      </c>
      <c r="AC486" s="231" t="s">
        <v>224</v>
      </c>
      <c r="AD486" s="231" t="s">
        <v>224</v>
      </c>
      <c r="AE486" s="231" t="s">
        <v>222</v>
      </c>
      <c r="AF486" s="231" t="s">
        <v>224</v>
      </c>
      <c r="AG486" s="231" t="s">
        <v>223</v>
      </c>
      <c r="AH486" s="231" t="s">
        <v>223</v>
      </c>
      <c r="AI486" s="231" t="s">
        <v>224</v>
      </c>
      <c r="AJ486" s="231" t="s">
        <v>223</v>
      </c>
      <c r="AK486" s="231" t="s">
        <v>224</v>
      </c>
      <c r="AL486" s="231" t="s">
        <v>223</v>
      </c>
      <c r="AM486" s="231" t="s">
        <v>223</v>
      </c>
      <c r="AN486" s="231" t="s">
        <v>223</v>
      </c>
      <c r="AO486" s="231" t="s">
        <v>223</v>
      </c>
      <c r="AP486" s="231" t="s">
        <v>223</v>
      </c>
      <c r="AQ486" s="231">
        <v>40</v>
      </c>
    </row>
    <row r="487" spans="1:43" x14ac:dyDescent="0.3">
      <c r="A487" s="231">
        <v>210233</v>
      </c>
      <c r="B487" s="231" t="s">
        <v>61</v>
      </c>
      <c r="C487" s="231" t="s">
        <v>222</v>
      </c>
      <c r="D487" s="231" t="s">
        <v>224</v>
      </c>
      <c r="E487" s="231" t="s">
        <v>224</v>
      </c>
      <c r="F487" s="231" t="s">
        <v>222</v>
      </c>
      <c r="G487" s="231" t="s">
        <v>224</v>
      </c>
      <c r="H487" s="231" t="s">
        <v>224</v>
      </c>
      <c r="I487" s="231" t="s">
        <v>224</v>
      </c>
      <c r="J487" s="231" t="s">
        <v>222</v>
      </c>
      <c r="K487" s="231" t="s">
        <v>224</v>
      </c>
      <c r="L487" s="231" t="s">
        <v>224</v>
      </c>
      <c r="M487" s="231" t="s">
        <v>222</v>
      </c>
      <c r="N487" s="231" t="s">
        <v>224</v>
      </c>
      <c r="O487" s="231" t="s">
        <v>222</v>
      </c>
      <c r="P487" s="231" t="s">
        <v>224</v>
      </c>
      <c r="Q487" s="231" t="s">
        <v>222</v>
      </c>
      <c r="R487" s="231" t="s">
        <v>224</v>
      </c>
      <c r="S487" s="231" t="s">
        <v>222</v>
      </c>
      <c r="T487" s="231" t="s">
        <v>222</v>
      </c>
      <c r="U487" s="231" t="s">
        <v>222</v>
      </c>
      <c r="V487" s="231" t="s">
        <v>222</v>
      </c>
      <c r="W487" s="231" t="s">
        <v>222</v>
      </c>
      <c r="X487" s="231" t="s">
        <v>224</v>
      </c>
      <c r="Y487" s="231" t="s">
        <v>222</v>
      </c>
      <c r="Z487" s="231" t="s">
        <v>222</v>
      </c>
      <c r="AA487" s="231" t="s">
        <v>222</v>
      </c>
      <c r="AB487" s="231" t="s">
        <v>224</v>
      </c>
      <c r="AC487" s="231" t="s">
        <v>222</v>
      </c>
      <c r="AD487" s="231" t="s">
        <v>224</v>
      </c>
      <c r="AE487" s="231" t="s">
        <v>222</v>
      </c>
      <c r="AF487" s="231" t="s">
        <v>222</v>
      </c>
      <c r="AG487" s="231" t="s">
        <v>224</v>
      </c>
      <c r="AH487" s="231" t="s">
        <v>222</v>
      </c>
      <c r="AI487" s="231" t="s">
        <v>222</v>
      </c>
      <c r="AJ487" s="231" t="s">
        <v>224</v>
      </c>
      <c r="AK487" s="231" t="s">
        <v>222</v>
      </c>
      <c r="AL487" s="231" t="s">
        <v>222</v>
      </c>
      <c r="AM487" s="231" t="s">
        <v>222</v>
      </c>
      <c r="AN487" s="231" t="s">
        <v>222</v>
      </c>
      <c r="AO487" s="231" t="s">
        <v>224</v>
      </c>
      <c r="AP487" s="231" t="s">
        <v>222</v>
      </c>
      <c r="AQ487" s="231">
        <v>40</v>
      </c>
    </row>
    <row r="488" spans="1:43" x14ac:dyDescent="0.3">
      <c r="A488" s="231">
        <v>210256</v>
      </c>
      <c r="B488" s="231" t="s">
        <v>61</v>
      </c>
      <c r="C488" s="231" t="s">
        <v>224</v>
      </c>
      <c r="D488" s="231" t="s">
        <v>224</v>
      </c>
      <c r="E488" s="231" t="s">
        <v>224</v>
      </c>
      <c r="F488" s="231" t="s">
        <v>224</v>
      </c>
      <c r="G488" s="231" t="s">
        <v>224</v>
      </c>
      <c r="H488" s="231" t="s">
        <v>222</v>
      </c>
      <c r="I488" s="231" t="s">
        <v>224</v>
      </c>
      <c r="J488" s="231" t="s">
        <v>222</v>
      </c>
      <c r="K488" s="231" t="s">
        <v>224</v>
      </c>
      <c r="L488" s="231" t="s">
        <v>224</v>
      </c>
      <c r="M488" s="231" t="s">
        <v>224</v>
      </c>
      <c r="N488" s="231" t="s">
        <v>224</v>
      </c>
      <c r="O488" s="231" t="s">
        <v>224</v>
      </c>
      <c r="P488" s="231" t="s">
        <v>224</v>
      </c>
      <c r="Q488" s="231" t="s">
        <v>222</v>
      </c>
      <c r="R488" s="231" t="s">
        <v>222</v>
      </c>
      <c r="S488" s="231" t="s">
        <v>222</v>
      </c>
      <c r="T488" s="231" t="s">
        <v>222</v>
      </c>
      <c r="U488" s="231" t="s">
        <v>224</v>
      </c>
      <c r="V488" s="231" t="s">
        <v>224</v>
      </c>
      <c r="W488" s="231" t="s">
        <v>222</v>
      </c>
      <c r="X488" s="231" t="s">
        <v>222</v>
      </c>
      <c r="Y488" s="231" t="s">
        <v>223</v>
      </c>
      <c r="Z488" s="231" t="s">
        <v>222</v>
      </c>
      <c r="AA488" s="231" t="s">
        <v>223</v>
      </c>
      <c r="AB488" s="231" t="s">
        <v>224</v>
      </c>
      <c r="AC488" s="231" t="s">
        <v>222</v>
      </c>
      <c r="AD488" s="231" t="s">
        <v>222</v>
      </c>
      <c r="AE488" s="231" t="s">
        <v>222</v>
      </c>
      <c r="AF488" s="231" t="s">
        <v>222</v>
      </c>
      <c r="AG488" s="231" t="s">
        <v>223</v>
      </c>
      <c r="AH488" s="231" t="s">
        <v>224</v>
      </c>
      <c r="AI488" s="231" t="s">
        <v>224</v>
      </c>
      <c r="AJ488" s="231" t="s">
        <v>224</v>
      </c>
      <c r="AK488" s="231" t="s">
        <v>224</v>
      </c>
      <c r="AL488" s="231" t="s">
        <v>222</v>
      </c>
      <c r="AM488" s="231" t="s">
        <v>224</v>
      </c>
      <c r="AN488" s="231" t="s">
        <v>223</v>
      </c>
      <c r="AO488" s="231" t="s">
        <v>224</v>
      </c>
      <c r="AP488" s="231" t="s">
        <v>224</v>
      </c>
      <c r="AQ488" s="231">
        <v>40</v>
      </c>
    </row>
    <row r="489" spans="1:43" x14ac:dyDescent="0.3">
      <c r="A489" s="231">
        <v>210335</v>
      </c>
      <c r="B489" s="231" t="s">
        <v>61</v>
      </c>
      <c r="C489" s="231" t="s">
        <v>224</v>
      </c>
      <c r="D489" s="231" t="s">
        <v>224</v>
      </c>
      <c r="E489" s="231" t="s">
        <v>224</v>
      </c>
      <c r="F489" s="231" t="s">
        <v>222</v>
      </c>
      <c r="G489" s="231" t="s">
        <v>224</v>
      </c>
      <c r="H489" s="231" t="s">
        <v>222</v>
      </c>
      <c r="I489" s="231" t="s">
        <v>222</v>
      </c>
      <c r="J489" s="231" t="s">
        <v>222</v>
      </c>
      <c r="K489" s="231" t="s">
        <v>223</v>
      </c>
      <c r="L489" s="231" t="s">
        <v>224</v>
      </c>
      <c r="M489" s="231" t="s">
        <v>222</v>
      </c>
      <c r="N489" s="231" t="s">
        <v>222</v>
      </c>
      <c r="O489" s="231" t="s">
        <v>222</v>
      </c>
      <c r="P489" s="231" t="s">
        <v>222</v>
      </c>
      <c r="Q489" s="231" t="s">
        <v>223</v>
      </c>
      <c r="R489" s="231" t="s">
        <v>224</v>
      </c>
      <c r="S489" s="231" t="s">
        <v>222</v>
      </c>
      <c r="T489" s="231" t="s">
        <v>224</v>
      </c>
      <c r="U489" s="231" t="s">
        <v>224</v>
      </c>
      <c r="V489" s="231" t="s">
        <v>224</v>
      </c>
      <c r="W489" s="231" t="s">
        <v>224</v>
      </c>
      <c r="X489" s="231" t="s">
        <v>222</v>
      </c>
      <c r="Y489" s="231" t="s">
        <v>222</v>
      </c>
      <c r="Z489" s="231" t="s">
        <v>224</v>
      </c>
      <c r="AA489" s="231" t="s">
        <v>224</v>
      </c>
      <c r="AB489" s="231" t="s">
        <v>224</v>
      </c>
      <c r="AC489" s="231" t="s">
        <v>222</v>
      </c>
      <c r="AD489" s="231" t="s">
        <v>224</v>
      </c>
      <c r="AE489" s="231" t="s">
        <v>222</v>
      </c>
      <c r="AF489" s="231" t="s">
        <v>222</v>
      </c>
      <c r="AG489" s="231" t="s">
        <v>224</v>
      </c>
      <c r="AH489" s="231" t="s">
        <v>222</v>
      </c>
      <c r="AI489" s="231" t="s">
        <v>223</v>
      </c>
      <c r="AJ489" s="231" t="s">
        <v>224</v>
      </c>
      <c r="AK489" s="231" t="s">
        <v>224</v>
      </c>
      <c r="AL489" s="231" t="s">
        <v>224</v>
      </c>
      <c r="AM489" s="231" t="s">
        <v>224</v>
      </c>
      <c r="AN489" s="231" t="s">
        <v>223</v>
      </c>
      <c r="AO489" s="231" t="s">
        <v>224</v>
      </c>
      <c r="AP489" s="231" t="s">
        <v>222</v>
      </c>
      <c r="AQ489" s="231">
        <v>40</v>
      </c>
    </row>
    <row r="490" spans="1:43" x14ac:dyDescent="0.3">
      <c r="A490" s="231">
        <v>210356</v>
      </c>
      <c r="B490" s="231" t="s">
        <v>61</v>
      </c>
      <c r="C490" s="231" t="s">
        <v>224</v>
      </c>
      <c r="D490" s="231" t="s">
        <v>224</v>
      </c>
      <c r="E490" s="231" t="s">
        <v>224</v>
      </c>
      <c r="F490" s="231" t="s">
        <v>224</v>
      </c>
      <c r="G490" s="231" t="s">
        <v>224</v>
      </c>
      <c r="H490" s="231" t="s">
        <v>222</v>
      </c>
      <c r="I490" s="231" t="s">
        <v>224</v>
      </c>
      <c r="J490" s="231" t="s">
        <v>222</v>
      </c>
      <c r="K490" s="231" t="s">
        <v>222</v>
      </c>
      <c r="L490" s="231" t="s">
        <v>224</v>
      </c>
      <c r="M490" s="231" t="s">
        <v>222</v>
      </c>
      <c r="N490" s="231" t="s">
        <v>224</v>
      </c>
      <c r="O490" s="231" t="s">
        <v>224</v>
      </c>
      <c r="P490" s="231" t="s">
        <v>222</v>
      </c>
      <c r="Q490" s="231" t="s">
        <v>222</v>
      </c>
      <c r="R490" s="231" t="s">
        <v>223</v>
      </c>
      <c r="S490" s="231" t="s">
        <v>222</v>
      </c>
      <c r="T490" s="231" t="s">
        <v>224</v>
      </c>
      <c r="U490" s="231" t="s">
        <v>224</v>
      </c>
      <c r="V490" s="231" t="s">
        <v>224</v>
      </c>
      <c r="W490" s="231" t="s">
        <v>222</v>
      </c>
      <c r="X490" s="231" t="s">
        <v>222</v>
      </c>
      <c r="Y490" s="231" t="s">
        <v>222</v>
      </c>
      <c r="Z490" s="231" t="s">
        <v>222</v>
      </c>
      <c r="AA490" s="231" t="s">
        <v>222</v>
      </c>
      <c r="AB490" s="231" t="s">
        <v>224</v>
      </c>
      <c r="AC490" s="231" t="s">
        <v>224</v>
      </c>
      <c r="AD490" s="231" t="s">
        <v>222</v>
      </c>
      <c r="AE490" s="231" t="s">
        <v>222</v>
      </c>
      <c r="AF490" s="231" t="s">
        <v>224</v>
      </c>
      <c r="AG490" s="231" t="s">
        <v>223</v>
      </c>
      <c r="AH490" s="231" t="s">
        <v>223</v>
      </c>
      <c r="AI490" s="231" t="s">
        <v>223</v>
      </c>
      <c r="AJ490" s="231" t="s">
        <v>223</v>
      </c>
      <c r="AK490" s="231" t="s">
        <v>223</v>
      </c>
      <c r="AL490" s="231" t="s">
        <v>223</v>
      </c>
      <c r="AM490" s="231" t="s">
        <v>223</v>
      </c>
      <c r="AN490" s="231" t="s">
        <v>223</v>
      </c>
      <c r="AO490" s="231" t="s">
        <v>223</v>
      </c>
      <c r="AP490" s="231" t="s">
        <v>223</v>
      </c>
      <c r="AQ490" s="231">
        <v>40</v>
      </c>
    </row>
    <row r="491" spans="1:43" x14ac:dyDescent="0.3">
      <c r="A491" s="231">
        <v>210362</v>
      </c>
      <c r="B491" s="231" t="s">
        <v>61</v>
      </c>
      <c r="C491" s="231" t="s">
        <v>224</v>
      </c>
      <c r="D491" s="231" t="s">
        <v>224</v>
      </c>
      <c r="E491" s="231" t="s">
        <v>224</v>
      </c>
      <c r="F491" s="231" t="s">
        <v>222</v>
      </c>
      <c r="G491" s="231" t="s">
        <v>223</v>
      </c>
      <c r="H491" s="231" t="s">
        <v>223</v>
      </c>
      <c r="I491" s="231" t="s">
        <v>224</v>
      </c>
      <c r="J491" s="231" t="s">
        <v>224</v>
      </c>
      <c r="K491" s="231" t="s">
        <v>224</v>
      </c>
      <c r="L491" s="231" t="s">
        <v>224</v>
      </c>
      <c r="M491" s="231" t="s">
        <v>222</v>
      </c>
      <c r="N491" s="231" t="s">
        <v>224</v>
      </c>
      <c r="O491" s="231" t="s">
        <v>224</v>
      </c>
      <c r="P491" s="231" t="s">
        <v>224</v>
      </c>
      <c r="Q491" s="231" t="s">
        <v>224</v>
      </c>
      <c r="R491" s="231" t="s">
        <v>224</v>
      </c>
      <c r="S491" s="231" t="s">
        <v>224</v>
      </c>
      <c r="T491" s="231" t="s">
        <v>224</v>
      </c>
      <c r="U491" s="231" t="s">
        <v>224</v>
      </c>
      <c r="V491" s="231" t="s">
        <v>224</v>
      </c>
      <c r="W491" s="231" t="s">
        <v>222</v>
      </c>
      <c r="X491" s="231" t="s">
        <v>222</v>
      </c>
      <c r="Y491" s="231" t="s">
        <v>224</v>
      </c>
      <c r="Z491" s="231" t="s">
        <v>224</v>
      </c>
      <c r="AA491" s="231" t="s">
        <v>222</v>
      </c>
      <c r="AB491" s="231" t="s">
        <v>224</v>
      </c>
      <c r="AC491" s="231" t="s">
        <v>224</v>
      </c>
      <c r="AD491" s="231" t="s">
        <v>224</v>
      </c>
      <c r="AE491" s="231" t="s">
        <v>222</v>
      </c>
      <c r="AF491" s="231" t="s">
        <v>224</v>
      </c>
      <c r="AG491" s="231" t="s">
        <v>224</v>
      </c>
      <c r="AH491" s="231" t="s">
        <v>224</v>
      </c>
      <c r="AI491" s="231" t="s">
        <v>224</v>
      </c>
      <c r="AJ491" s="231" t="s">
        <v>224</v>
      </c>
      <c r="AK491" s="231" t="s">
        <v>224</v>
      </c>
      <c r="AL491" s="231" t="s">
        <v>223</v>
      </c>
      <c r="AM491" s="231" t="s">
        <v>223</v>
      </c>
      <c r="AN491" s="231" t="s">
        <v>223</v>
      </c>
      <c r="AO491" s="231" t="s">
        <v>223</v>
      </c>
      <c r="AP491" s="231" t="s">
        <v>223</v>
      </c>
      <c r="AQ491" s="231">
        <v>40</v>
      </c>
    </row>
    <row r="492" spans="1:43" x14ac:dyDescent="0.3">
      <c r="A492" s="231">
        <v>210370</v>
      </c>
      <c r="B492" s="231" t="s">
        <v>61</v>
      </c>
      <c r="C492" s="231" t="s">
        <v>224</v>
      </c>
      <c r="D492" s="231" t="s">
        <v>224</v>
      </c>
      <c r="E492" s="231" t="s">
        <v>224</v>
      </c>
      <c r="F492" s="231" t="s">
        <v>224</v>
      </c>
      <c r="G492" s="231" t="s">
        <v>224</v>
      </c>
      <c r="H492" s="231" t="s">
        <v>222</v>
      </c>
      <c r="I492" s="231" t="s">
        <v>224</v>
      </c>
      <c r="J492" s="231" t="s">
        <v>224</v>
      </c>
      <c r="K492" s="231" t="s">
        <v>222</v>
      </c>
      <c r="L492" s="231" t="s">
        <v>224</v>
      </c>
      <c r="M492" s="231" t="s">
        <v>224</v>
      </c>
      <c r="N492" s="231" t="s">
        <v>224</v>
      </c>
      <c r="O492" s="231" t="s">
        <v>224</v>
      </c>
      <c r="P492" s="231" t="s">
        <v>224</v>
      </c>
      <c r="Q492" s="231" t="s">
        <v>224</v>
      </c>
      <c r="R492" s="231" t="s">
        <v>224</v>
      </c>
      <c r="S492" s="231" t="s">
        <v>224</v>
      </c>
      <c r="T492" s="231" t="s">
        <v>224</v>
      </c>
      <c r="U492" s="231" t="s">
        <v>224</v>
      </c>
      <c r="V492" s="231" t="s">
        <v>224</v>
      </c>
      <c r="W492" s="231" t="s">
        <v>224</v>
      </c>
      <c r="X492" s="231" t="s">
        <v>224</v>
      </c>
      <c r="Y492" s="231" t="s">
        <v>224</v>
      </c>
      <c r="Z492" s="231" t="s">
        <v>224</v>
      </c>
      <c r="AA492" s="231" t="s">
        <v>224</v>
      </c>
      <c r="AB492" s="231" t="s">
        <v>224</v>
      </c>
      <c r="AC492" s="231" t="s">
        <v>224</v>
      </c>
      <c r="AD492" s="231" t="s">
        <v>224</v>
      </c>
      <c r="AE492" s="231" t="s">
        <v>224</v>
      </c>
      <c r="AF492" s="231" t="s">
        <v>224</v>
      </c>
      <c r="AG492" s="231" t="s">
        <v>223</v>
      </c>
      <c r="AH492" s="231" t="s">
        <v>224</v>
      </c>
      <c r="AI492" s="231" t="s">
        <v>224</v>
      </c>
      <c r="AJ492" s="231" t="s">
        <v>224</v>
      </c>
      <c r="AK492" s="231" t="s">
        <v>224</v>
      </c>
      <c r="AL492" s="231" t="s">
        <v>224</v>
      </c>
      <c r="AM492" s="231" t="s">
        <v>224</v>
      </c>
      <c r="AN492" s="231" t="s">
        <v>224</v>
      </c>
      <c r="AO492" s="231" t="s">
        <v>224</v>
      </c>
      <c r="AP492" s="231" t="s">
        <v>224</v>
      </c>
      <c r="AQ492" s="231">
        <v>40</v>
      </c>
    </row>
    <row r="493" spans="1:43" x14ac:dyDescent="0.3">
      <c r="A493" s="231">
        <v>210416</v>
      </c>
      <c r="B493" s="231" t="s">
        <v>61</v>
      </c>
      <c r="C493" s="231" t="s">
        <v>222</v>
      </c>
      <c r="D493" s="231" t="s">
        <v>224</v>
      </c>
      <c r="E493" s="231" t="s">
        <v>222</v>
      </c>
      <c r="F493" s="231" t="s">
        <v>222</v>
      </c>
      <c r="G493" s="231" t="s">
        <v>222</v>
      </c>
      <c r="H493" s="231" t="s">
        <v>224</v>
      </c>
      <c r="I493" s="231" t="s">
        <v>222</v>
      </c>
      <c r="J493" s="231" t="s">
        <v>222</v>
      </c>
      <c r="K493" s="231" t="s">
        <v>222</v>
      </c>
      <c r="L493" s="231" t="s">
        <v>224</v>
      </c>
      <c r="M493" s="231" t="s">
        <v>224</v>
      </c>
      <c r="N493" s="231" t="s">
        <v>222</v>
      </c>
      <c r="O493" s="231" t="s">
        <v>224</v>
      </c>
      <c r="P493" s="231" t="s">
        <v>222</v>
      </c>
      <c r="Q493" s="231" t="s">
        <v>224</v>
      </c>
      <c r="R493" s="231" t="s">
        <v>222</v>
      </c>
      <c r="S493" s="231" t="s">
        <v>222</v>
      </c>
      <c r="T493" s="231" t="s">
        <v>224</v>
      </c>
      <c r="U493" s="231" t="s">
        <v>224</v>
      </c>
      <c r="V493" s="231" t="s">
        <v>222</v>
      </c>
      <c r="W493" s="231" t="s">
        <v>222</v>
      </c>
      <c r="X493" s="231" t="s">
        <v>224</v>
      </c>
      <c r="Y493" s="231" t="s">
        <v>222</v>
      </c>
      <c r="Z493" s="231" t="s">
        <v>224</v>
      </c>
      <c r="AA493" s="231" t="s">
        <v>222</v>
      </c>
      <c r="AB493" s="231" t="s">
        <v>224</v>
      </c>
      <c r="AC493" s="231" t="s">
        <v>224</v>
      </c>
      <c r="AD493" s="231" t="s">
        <v>224</v>
      </c>
      <c r="AE493" s="231" t="s">
        <v>222</v>
      </c>
      <c r="AF493" s="231" t="s">
        <v>224</v>
      </c>
      <c r="AG493" s="231" t="s">
        <v>224</v>
      </c>
      <c r="AH493" s="231" t="s">
        <v>224</v>
      </c>
      <c r="AI493" s="231" t="s">
        <v>224</v>
      </c>
      <c r="AJ493" s="231" t="s">
        <v>224</v>
      </c>
      <c r="AK493" s="231" t="s">
        <v>222</v>
      </c>
      <c r="AL493" s="231" t="s">
        <v>222</v>
      </c>
      <c r="AM493" s="231" t="s">
        <v>224</v>
      </c>
      <c r="AN493" s="231" t="s">
        <v>222</v>
      </c>
      <c r="AO493" s="231" t="s">
        <v>224</v>
      </c>
      <c r="AP493" s="231" t="s">
        <v>222</v>
      </c>
      <c r="AQ493" s="231">
        <v>40</v>
      </c>
    </row>
    <row r="494" spans="1:43" x14ac:dyDescent="0.3">
      <c r="A494" s="231">
        <v>210426</v>
      </c>
      <c r="B494" s="231" t="s">
        <v>61</v>
      </c>
      <c r="C494" s="231" t="s">
        <v>224</v>
      </c>
      <c r="D494" s="231" t="s">
        <v>224</v>
      </c>
      <c r="E494" s="231" t="s">
        <v>224</v>
      </c>
      <c r="F494" s="231" t="s">
        <v>224</v>
      </c>
      <c r="G494" s="231" t="s">
        <v>224</v>
      </c>
      <c r="H494" s="231" t="s">
        <v>222</v>
      </c>
      <c r="I494" s="231" t="s">
        <v>224</v>
      </c>
      <c r="J494" s="231" t="s">
        <v>222</v>
      </c>
      <c r="K494" s="231" t="s">
        <v>222</v>
      </c>
      <c r="L494" s="231" t="s">
        <v>224</v>
      </c>
      <c r="M494" s="231" t="s">
        <v>224</v>
      </c>
      <c r="N494" s="231" t="s">
        <v>224</v>
      </c>
      <c r="O494" s="231" t="s">
        <v>224</v>
      </c>
      <c r="P494" s="231" t="s">
        <v>224</v>
      </c>
      <c r="Q494" s="231" t="s">
        <v>222</v>
      </c>
      <c r="R494" s="231" t="s">
        <v>222</v>
      </c>
      <c r="S494" s="231" t="s">
        <v>224</v>
      </c>
      <c r="T494" s="231" t="s">
        <v>222</v>
      </c>
      <c r="U494" s="231" t="s">
        <v>222</v>
      </c>
      <c r="V494" s="231" t="s">
        <v>222</v>
      </c>
      <c r="W494" s="231" t="s">
        <v>222</v>
      </c>
      <c r="X494" s="231" t="s">
        <v>222</v>
      </c>
      <c r="Y494" s="231" t="s">
        <v>222</v>
      </c>
      <c r="Z494" s="231" t="s">
        <v>224</v>
      </c>
      <c r="AA494" s="231" t="s">
        <v>222</v>
      </c>
      <c r="AB494" s="231" t="s">
        <v>222</v>
      </c>
      <c r="AC494" s="231" t="s">
        <v>222</v>
      </c>
      <c r="AD494" s="231" t="s">
        <v>222</v>
      </c>
      <c r="AE494" s="231" t="s">
        <v>222</v>
      </c>
      <c r="AF494" s="231" t="s">
        <v>222</v>
      </c>
      <c r="AG494" s="231" t="s">
        <v>223</v>
      </c>
      <c r="AH494" s="231" t="s">
        <v>223</v>
      </c>
      <c r="AI494" s="231" t="s">
        <v>223</v>
      </c>
      <c r="AJ494" s="231" t="s">
        <v>223</v>
      </c>
      <c r="AK494" s="231" t="s">
        <v>223</v>
      </c>
      <c r="AL494" s="231" t="s">
        <v>223</v>
      </c>
      <c r="AM494" s="231" t="s">
        <v>223</v>
      </c>
      <c r="AN494" s="231" t="s">
        <v>223</v>
      </c>
      <c r="AO494" s="231" t="s">
        <v>223</v>
      </c>
      <c r="AP494" s="231" t="s">
        <v>223</v>
      </c>
      <c r="AQ494" s="231">
        <v>40</v>
      </c>
    </row>
    <row r="495" spans="1:43" x14ac:dyDescent="0.3">
      <c r="A495" s="231">
        <v>210432</v>
      </c>
      <c r="B495" s="231" t="s">
        <v>61</v>
      </c>
      <c r="C495" s="231" t="s">
        <v>224</v>
      </c>
      <c r="D495" s="231" t="s">
        <v>224</v>
      </c>
      <c r="E495" s="231" t="s">
        <v>222</v>
      </c>
      <c r="F495" s="231" t="s">
        <v>224</v>
      </c>
      <c r="G495" s="231" t="s">
        <v>222</v>
      </c>
      <c r="H495" s="231" t="s">
        <v>224</v>
      </c>
      <c r="I495" s="231" t="s">
        <v>224</v>
      </c>
      <c r="J495" s="231" t="s">
        <v>222</v>
      </c>
      <c r="K495" s="231" t="s">
        <v>222</v>
      </c>
      <c r="L495" s="231" t="s">
        <v>222</v>
      </c>
      <c r="M495" s="231" t="s">
        <v>224</v>
      </c>
      <c r="N495" s="231" t="s">
        <v>224</v>
      </c>
      <c r="O495" s="231" t="s">
        <v>224</v>
      </c>
      <c r="P495" s="231" t="s">
        <v>224</v>
      </c>
      <c r="Q495" s="231" t="s">
        <v>224</v>
      </c>
      <c r="R495" s="231" t="s">
        <v>224</v>
      </c>
      <c r="S495" s="231" t="s">
        <v>222</v>
      </c>
      <c r="T495" s="231" t="s">
        <v>224</v>
      </c>
      <c r="U495" s="231" t="s">
        <v>224</v>
      </c>
      <c r="V495" s="231" t="s">
        <v>224</v>
      </c>
      <c r="W495" s="231" t="s">
        <v>224</v>
      </c>
      <c r="X495" s="231" t="s">
        <v>224</v>
      </c>
      <c r="Y495" s="231" t="s">
        <v>222</v>
      </c>
      <c r="Z495" s="231" t="s">
        <v>224</v>
      </c>
      <c r="AA495" s="231" t="s">
        <v>222</v>
      </c>
      <c r="AB495" s="231" t="s">
        <v>224</v>
      </c>
      <c r="AC495" s="231" t="s">
        <v>224</v>
      </c>
      <c r="AD495" s="231" t="s">
        <v>224</v>
      </c>
      <c r="AE495" s="231" t="s">
        <v>222</v>
      </c>
      <c r="AF495" s="231" t="s">
        <v>224</v>
      </c>
      <c r="AG495" s="231" t="s">
        <v>224</v>
      </c>
      <c r="AH495" s="231" t="s">
        <v>222</v>
      </c>
      <c r="AI495" s="231" t="s">
        <v>223</v>
      </c>
      <c r="AJ495" s="231" t="s">
        <v>224</v>
      </c>
      <c r="AK495" s="231" t="s">
        <v>224</v>
      </c>
      <c r="AL495" s="231" t="s">
        <v>222</v>
      </c>
      <c r="AM495" s="231" t="s">
        <v>223</v>
      </c>
      <c r="AN495" s="231" t="s">
        <v>222</v>
      </c>
      <c r="AO495" s="231" t="s">
        <v>224</v>
      </c>
      <c r="AP495" s="231" t="s">
        <v>222</v>
      </c>
      <c r="AQ495" s="231">
        <v>40</v>
      </c>
    </row>
    <row r="496" spans="1:43" x14ac:dyDescent="0.3">
      <c r="A496" s="231">
        <v>210456</v>
      </c>
      <c r="B496" s="231" t="s">
        <v>61</v>
      </c>
      <c r="C496" s="231" t="s">
        <v>224</v>
      </c>
      <c r="D496" s="231" t="s">
        <v>224</v>
      </c>
      <c r="E496" s="231" t="s">
        <v>224</v>
      </c>
      <c r="F496" s="231" t="s">
        <v>224</v>
      </c>
      <c r="G496" s="231" t="s">
        <v>224</v>
      </c>
      <c r="H496" s="231" t="s">
        <v>224</v>
      </c>
      <c r="I496" s="231" t="s">
        <v>224</v>
      </c>
      <c r="J496" s="231" t="s">
        <v>224</v>
      </c>
      <c r="K496" s="231" t="s">
        <v>223</v>
      </c>
      <c r="L496" s="231" t="s">
        <v>223</v>
      </c>
      <c r="M496" s="231" t="s">
        <v>224</v>
      </c>
      <c r="N496" s="231" t="s">
        <v>224</v>
      </c>
      <c r="O496" s="231" t="s">
        <v>222</v>
      </c>
      <c r="P496" s="231" t="s">
        <v>224</v>
      </c>
      <c r="Q496" s="231" t="s">
        <v>224</v>
      </c>
      <c r="R496" s="231" t="s">
        <v>224</v>
      </c>
      <c r="S496" s="231" t="s">
        <v>222</v>
      </c>
      <c r="T496" s="231" t="s">
        <v>224</v>
      </c>
      <c r="U496" s="231" t="s">
        <v>224</v>
      </c>
      <c r="V496" s="231" t="s">
        <v>224</v>
      </c>
      <c r="W496" s="231" t="s">
        <v>222</v>
      </c>
      <c r="X496" s="231" t="s">
        <v>224</v>
      </c>
      <c r="Y496" s="231" t="s">
        <v>222</v>
      </c>
      <c r="Z496" s="231" t="s">
        <v>224</v>
      </c>
      <c r="AA496" s="231" t="s">
        <v>222</v>
      </c>
      <c r="AB496" s="231" t="s">
        <v>222</v>
      </c>
      <c r="AC496" s="231" t="s">
        <v>224</v>
      </c>
      <c r="AD496" s="231" t="s">
        <v>224</v>
      </c>
      <c r="AE496" s="231" t="s">
        <v>224</v>
      </c>
      <c r="AF496" s="231" t="s">
        <v>224</v>
      </c>
      <c r="AG496" s="231" t="s">
        <v>224</v>
      </c>
      <c r="AH496" s="231" t="s">
        <v>224</v>
      </c>
      <c r="AI496" s="231" t="s">
        <v>223</v>
      </c>
      <c r="AJ496" s="231" t="s">
        <v>224</v>
      </c>
      <c r="AK496" s="231" t="s">
        <v>223</v>
      </c>
      <c r="AL496" s="231" t="s">
        <v>223</v>
      </c>
      <c r="AM496" s="231" t="s">
        <v>223</v>
      </c>
      <c r="AN496" s="231" t="s">
        <v>223</v>
      </c>
      <c r="AO496" s="231" t="s">
        <v>223</v>
      </c>
      <c r="AP496" s="231" t="s">
        <v>223</v>
      </c>
      <c r="AQ496" s="231">
        <v>40</v>
      </c>
    </row>
    <row r="497" spans="1:43" x14ac:dyDescent="0.3">
      <c r="A497" s="231">
        <v>210483</v>
      </c>
      <c r="B497" s="231" t="s">
        <v>61</v>
      </c>
      <c r="C497" s="231" t="s">
        <v>224</v>
      </c>
      <c r="D497" s="231" t="s">
        <v>222</v>
      </c>
      <c r="E497" s="231" t="s">
        <v>222</v>
      </c>
      <c r="F497" s="231" t="s">
        <v>224</v>
      </c>
      <c r="G497" s="231" t="s">
        <v>222</v>
      </c>
      <c r="H497" s="231" t="s">
        <v>224</v>
      </c>
      <c r="I497" s="231" t="s">
        <v>222</v>
      </c>
      <c r="J497" s="231" t="s">
        <v>222</v>
      </c>
      <c r="K497" s="231" t="s">
        <v>224</v>
      </c>
      <c r="L497" s="231" t="s">
        <v>224</v>
      </c>
      <c r="M497" s="231" t="s">
        <v>222</v>
      </c>
      <c r="N497" s="231" t="s">
        <v>222</v>
      </c>
      <c r="O497" s="231" t="s">
        <v>224</v>
      </c>
      <c r="P497" s="231" t="s">
        <v>224</v>
      </c>
      <c r="Q497" s="231" t="s">
        <v>222</v>
      </c>
      <c r="R497" s="231" t="s">
        <v>224</v>
      </c>
      <c r="S497" s="231" t="s">
        <v>222</v>
      </c>
      <c r="T497" s="231" t="s">
        <v>224</v>
      </c>
      <c r="U497" s="231" t="s">
        <v>224</v>
      </c>
      <c r="V497" s="231" t="s">
        <v>224</v>
      </c>
      <c r="W497" s="231" t="s">
        <v>224</v>
      </c>
      <c r="X497" s="231" t="s">
        <v>222</v>
      </c>
      <c r="Y497" s="231" t="s">
        <v>224</v>
      </c>
      <c r="Z497" s="231" t="s">
        <v>224</v>
      </c>
      <c r="AA497" s="231" t="s">
        <v>222</v>
      </c>
      <c r="AB497" s="231" t="s">
        <v>224</v>
      </c>
      <c r="AC497" s="231" t="s">
        <v>224</v>
      </c>
      <c r="AD497" s="231" t="s">
        <v>222</v>
      </c>
      <c r="AE497" s="231" t="s">
        <v>222</v>
      </c>
      <c r="AF497" s="231" t="s">
        <v>224</v>
      </c>
      <c r="AG497" s="231" t="s">
        <v>222</v>
      </c>
      <c r="AH497" s="231" t="s">
        <v>224</v>
      </c>
      <c r="AI497" s="231" t="s">
        <v>224</v>
      </c>
      <c r="AJ497" s="231" t="s">
        <v>224</v>
      </c>
      <c r="AK497" s="231" t="s">
        <v>222</v>
      </c>
      <c r="AL497" s="231" t="s">
        <v>222</v>
      </c>
      <c r="AM497" s="231" t="s">
        <v>224</v>
      </c>
      <c r="AN497" s="231" t="s">
        <v>224</v>
      </c>
      <c r="AO497" s="231" t="s">
        <v>224</v>
      </c>
      <c r="AP497" s="231" t="s">
        <v>224</v>
      </c>
      <c r="AQ497" s="231">
        <v>40</v>
      </c>
    </row>
    <row r="498" spans="1:43" x14ac:dyDescent="0.3">
      <c r="A498" s="231">
        <v>210518</v>
      </c>
      <c r="B498" s="231" t="s">
        <v>61</v>
      </c>
      <c r="C498" s="231" t="s">
        <v>222</v>
      </c>
      <c r="D498" s="231" t="s">
        <v>224</v>
      </c>
      <c r="E498" s="231" t="s">
        <v>224</v>
      </c>
      <c r="F498" s="231" t="s">
        <v>224</v>
      </c>
      <c r="G498" s="231" t="s">
        <v>224</v>
      </c>
      <c r="H498" s="231" t="s">
        <v>224</v>
      </c>
      <c r="I498" s="231" t="s">
        <v>224</v>
      </c>
      <c r="J498" s="231" t="s">
        <v>222</v>
      </c>
      <c r="K498" s="231" t="s">
        <v>224</v>
      </c>
      <c r="L498" s="231" t="s">
        <v>224</v>
      </c>
      <c r="M498" s="231" t="s">
        <v>222</v>
      </c>
      <c r="N498" s="231" t="s">
        <v>224</v>
      </c>
      <c r="O498" s="231" t="s">
        <v>222</v>
      </c>
      <c r="P498" s="231" t="s">
        <v>222</v>
      </c>
      <c r="Q498" s="231" t="s">
        <v>222</v>
      </c>
      <c r="R498" s="231" t="s">
        <v>224</v>
      </c>
      <c r="S498" s="231" t="s">
        <v>224</v>
      </c>
      <c r="T498" s="231" t="s">
        <v>224</v>
      </c>
      <c r="U498" s="231" t="s">
        <v>222</v>
      </c>
      <c r="V498" s="231" t="s">
        <v>222</v>
      </c>
      <c r="W498" s="231" t="s">
        <v>222</v>
      </c>
      <c r="X498" s="231" t="s">
        <v>222</v>
      </c>
      <c r="Y498" s="231" t="s">
        <v>222</v>
      </c>
      <c r="Z498" s="231" t="s">
        <v>222</v>
      </c>
      <c r="AA498" s="231" t="s">
        <v>222</v>
      </c>
      <c r="AB498" s="231" t="s">
        <v>224</v>
      </c>
      <c r="AC498" s="231" t="s">
        <v>222</v>
      </c>
      <c r="AD498" s="231" t="s">
        <v>224</v>
      </c>
      <c r="AE498" s="231" t="s">
        <v>222</v>
      </c>
      <c r="AF498" s="231" t="s">
        <v>222</v>
      </c>
      <c r="AG498" s="231" t="s">
        <v>224</v>
      </c>
      <c r="AH498" s="231" t="s">
        <v>224</v>
      </c>
      <c r="AI498" s="231" t="s">
        <v>222</v>
      </c>
      <c r="AJ498" s="231" t="s">
        <v>224</v>
      </c>
      <c r="AK498" s="231" t="s">
        <v>224</v>
      </c>
      <c r="AL498" s="231" t="s">
        <v>223</v>
      </c>
      <c r="AM498" s="231" t="s">
        <v>223</v>
      </c>
      <c r="AN498" s="231" t="s">
        <v>223</v>
      </c>
      <c r="AO498" s="231" t="s">
        <v>223</v>
      </c>
      <c r="AP498" s="231" t="s">
        <v>223</v>
      </c>
      <c r="AQ498" s="231">
        <v>40</v>
      </c>
    </row>
    <row r="499" spans="1:43" x14ac:dyDescent="0.3">
      <c r="A499" s="231">
        <v>210524</v>
      </c>
      <c r="B499" s="231" t="s">
        <v>61</v>
      </c>
      <c r="C499" s="231" t="s">
        <v>222</v>
      </c>
      <c r="D499" s="231" t="s">
        <v>222</v>
      </c>
      <c r="E499" s="231" t="s">
        <v>224</v>
      </c>
      <c r="F499" s="231" t="s">
        <v>224</v>
      </c>
      <c r="G499" s="231" t="s">
        <v>224</v>
      </c>
      <c r="H499" s="231" t="s">
        <v>224</v>
      </c>
      <c r="I499" s="231" t="s">
        <v>224</v>
      </c>
      <c r="J499" s="231" t="s">
        <v>222</v>
      </c>
      <c r="K499" s="231" t="s">
        <v>222</v>
      </c>
      <c r="L499" s="231" t="s">
        <v>222</v>
      </c>
      <c r="M499" s="231" t="s">
        <v>222</v>
      </c>
      <c r="N499" s="231" t="s">
        <v>224</v>
      </c>
      <c r="O499" s="231" t="s">
        <v>222</v>
      </c>
      <c r="P499" s="231" t="s">
        <v>224</v>
      </c>
      <c r="Q499" s="231" t="s">
        <v>222</v>
      </c>
      <c r="R499" s="231" t="s">
        <v>224</v>
      </c>
      <c r="S499" s="231" t="s">
        <v>224</v>
      </c>
      <c r="T499" s="231" t="s">
        <v>222</v>
      </c>
      <c r="U499" s="231" t="s">
        <v>224</v>
      </c>
      <c r="V499" s="231" t="s">
        <v>222</v>
      </c>
      <c r="W499" s="231" t="s">
        <v>224</v>
      </c>
      <c r="X499" s="231" t="s">
        <v>222</v>
      </c>
      <c r="Y499" s="231" t="s">
        <v>222</v>
      </c>
      <c r="Z499" s="231" t="s">
        <v>222</v>
      </c>
      <c r="AA499" s="231" t="s">
        <v>222</v>
      </c>
      <c r="AB499" s="231" t="s">
        <v>222</v>
      </c>
      <c r="AC499" s="231" t="s">
        <v>222</v>
      </c>
      <c r="AD499" s="231" t="s">
        <v>224</v>
      </c>
      <c r="AE499" s="231" t="s">
        <v>222</v>
      </c>
      <c r="AF499" s="231" t="s">
        <v>222</v>
      </c>
      <c r="AG499" s="231" t="s">
        <v>224</v>
      </c>
      <c r="AH499" s="231" t="s">
        <v>224</v>
      </c>
      <c r="AI499" s="231" t="s">
        <v>224</v>
      </c>
      <c r="AJ499" s="231" t="s">
        <v>224</v>
      </c>
      <c r="AK499" s="231" t="s">
        <v>224</v>
      </c>
      <c r="AL499" s="231" t="s">
        <v>223</v>
      </c>
      <c r="AM499" s="231" t="s">
        <v>223</v>
      </c>
      <c r="AN499" s="231" t="s">
        <v>223</v>
      </c>
      <c r="AO499" s="231" t="s">
        <v>223</v>
      </c>
      <c r="AP499" s="231" t="s">
        <v>223</v>
      </c>
      <c r="AQ499" s="231">
        <v>40</v>
      </c>
    </row>
    <row r="500" spans="1:43" x14ac:dyDescent="0.3">
      <c r="A500" s="231">
        <v>210590</v>
      </c>
      <c r="B500" s="231" t="s">
        <v>61</v>
      </c>
      <c r="C500" s="231" t="s">
        <v>222</v>
      </c>
      <c r="D500" s="231" t="s">
        <v>224</v>
      </c>
      <c r="E500" s="231" t="s">
        <v>224</v>
      </c>
      <c r="F500" s="231" t="s">
        <v>222</v>
      </c>
      <c r="G500" s="231" t="s">
        <v>224</v>
      </c>
      <c r="H500" s="231" t="s">
        <v>222</v>
      </c>
      <c r="I500" s="231" t="s">
        <v>224</v>
      </c>
      <c r="J500" s="231" t="s">
        <v>224</v>
      </c>
      <c r="K500" s="231" t="s">
        <v>222</v>
      </c>
      <c r="L500" s="231" t="s">
        <v>224</v>
      </c>
      <c r="M500" s="231" t="s">
        <v>224</v>
      </c>
      <c r="N500" s="231" t="s">
        <v>222</v>
      </c>
      <c r="O500" s="231" t="s">
        <v>222</v>
      </c>
      <c r="P500" s="231" t="s">
        <v>222</v>
      </c>
      <c r="Q500" s="231" t="s">
        <v>224</v>
      </c>
      <c r="R500" s="231" t="s">
        <v>222</v>
      </c>
      <c r="S500" s="231" t="s">
        <v>222</v>
      </c>
      <c r="T500" s="231" t="s">
        <v>224</v>
      </c>
      <c r="U500" s="231" t="s">
        <v>224</v>
      </c>
      <c r="V500" s="231" t="s">
        <v>224</v>
      </c>
      <c r="W500" s="231" t="s">
        <v>224</v>
      </c>
      <c r="X500" s="231" t="s">
        <v>224</v>
      </c>
      <c r="Y500" s="231" t="s">
        <v>222</v>
      </c>
      <c r="Z500" s="231" t="s">
        <v>224</v>
      </c>
      <c r="AA500" s="231" t="s">
        <v>223</v>
      </c>
      <c r="AB500" s="231" t="s">
        <v>224</v>
      </c>
      <c r="AC500" s="231" t="s">
        <v>224</v>
      </c>
      <c r="AD500" s="231" t="s">
        <v>222</v>
      </c>
      <c r="AE500" s="231" t="s">
        <v>223</v>
      </c>
      <c r="AF500" s="231" t="s">
        <v>224</v>
      </c>
      <c r="AG500" s="231" t="s">
        <v>222</v>
      </c>
      <c r="AH500" s="231" t="s">
        <v>224</v>
      </c>
      <c r="AI500" s="231" t="s">
        <v>222</v>
      </c>
      <c r="AJ500" s="231" t="s">
        <v>222</v>
      </c>
      <c r="AK500" s="231" t="s">
        <v>222</v>
      </c>
      <c r="AL500" s="231" t="s">
        <v>224</v>
      </c>
      <c r="AM500" s="231" t="s">
        <v>224</v>
      </c>
      <c r="AN500" s="231" t="s">
        <v>224</v>
      </c>
      <c r="AO500" s="231" t="s">
        <v>222</v>
      </c>
      <c r="AP500" s="231" t="s">
        <v>223</v>
      </c>
      <c r="AQ500" s="231">
        <v>40</v>
      </c>
    </row>
    <row r="501" spans="1:43" x14ac:dyDescent="0.3">
      <c r="A501" s="231">
        <v>210607</v>
      </c>
      <c r="B501" s="231" t="s">
        <v>61</v>
      </c>
      <c r="C501" s="231" t="s">
        <v>222</v>
      </c>
      <c r="D501" s="231" t="s">
        <v>223</v>
      </c>
      <c r="E501" s="231" t="s">
        <v>222</v>
      </c>
      <c r="F501" s="231" t="s">
        <v>222</v>
      </c>
      <c r="G501" s="231" t="s">
        <v>222</v>
      </c>
      <c r="H501" s="231" t="s">
        <v>222</v>
      </c>
      <c r="I501" s="231" t="s">
        <v>222</v>
      </c>
      <c r="J501" s="231" t="s">
        <v>222</v>
      </c>
      <c r="K501" s="231" t="s">
        <v>222</v>
      </c>
      <c r="L501" s="231" t="s">
        <v>224</v>
      </c>
      <c r="M501" s="231" t="s">
        <v>222</v>
      </c>
      <c r="N501" s="231" t="s">
        <v>222</v>
      </c>
      <c r="O501" s="231" t="s">
        <v>222</v>
      </c>
      <c r="P501" s="231" t="s">
        <v>222</v>
      </c>
      <c r="Q501" s="231" t="s">
        <v>222</v>
      </c>
      <c r="R501" s="231" t="s">
        <v>222</v>
      </c>
      <c r="S501" s="231" t="s">
        <v>222</v>
      </c>
      <c r="T501" s="231" t="s">
        <v>222</v>
      </c>
      <c r="U501" s="231" t="s">
        <v>222</v>
      </c>
      <c r="V501" s="231" t="s">
        <v>222</v>
      </c>
      <c r="W501" s="231" t="s">
        <v>224</v>
      </c>
      <c r="X501" s="231" t="s">
        <v>224</v>
      </c>
      <c r="Y501" s="231" t="s">
        <v>222</v>
      </c>
      <c r="Z501" s="231" t="s">
        <v>224</v>
      </c>
      <c r="AA501" s="231" t="s">
        <v>222</v>
      </c>
      <c r="AB501" s="231" t="s">
        <v>224</v>
      </c>
      <c r="AC501" s="231" t="s">
        <v>224</v>
      </c>
      <c r="AD501" s="231" t="s">
        <v>222</v>
      </c>
      <c r="AE501" s="231" t="s">
        <v>222</v>
      </c>
      <c r="AF501" s="231" t="s">
        <v>224</v>
      </c>
      <c r="AG501" s="231" t="s">
        <v>222</v>
      </c>
      <c r="AH501" s="231" t="s">
        <v>224</v>
      </c>
      <c r="AI501" s="231" t="s">
        <v>222</v>
      </c>
      <c r="AJ501" s="231" t="s">
        <v>224</v>
      </c>
      <c r="AK501" s="231" t="s">
        <v>222</v>
      </c>
      <c r="AL501" s="231" t="s">
        <v>222</v>
      </c>
      <c r="AM501" s="231" t="s">
        <v>222</v>
      </c>
      <c r="AN501" s="231" t="s">
        <v>222</v>
      </c>
      <c r="AO501" s="231" t="s">
        <v>224</v>
      </c>
      <c r="AP501" s="231" t="s">
        <v>222</v>
      </c>
      <c r="AQ501" s="231">
        <v>40</v>
      </c>
    </row>
    <row r="502" spans="1:43" x14ac:dyDescent="0.3">
      <c r="A502" s="231">
        <v>210615</v>
      </c>
      <c r="B502" s="231" t="s">
        <v>61</v>
      </c>
      <c r="C502" s="231" t="s">
        <v>222</v>
      </c>
      <c r="D502" s="231" t="s">
        <v>222</v>
      </c>
      <c r="E502" s="231" t="s">
        <v>222</v>
      </c>
      <c r="F502" s="231" t="s">
        <v>222</v>
      </c>
      <c r="G502" s="231" t="s">
        <v>222</v>
      </c>
      <c r="H502" s="231" t="s">
        <v>222</v>
      </c>
      <c r="I502" s="231" t="s">
        <v>224</v>
      </c>
      <c r="J502" s="231" t="s">
        <v>222</v>
      </c>
      <c r="K502" s="231" t="s">
        <v>222</v>
      </c>
      <c r="L502" s="231" t="s">
        <v>224</v>
      </c>
      <c r="M502" s="231" t="s">
        <v>224</v>
      </c>
      <c r="N502" s="231" t="s">
        <v>224</v>
      </c>
      <c r="O502" s="231" t="s">
        <v>222</v>
      </c>
      <c r="P502" s="231" t="s">
        <v>224</v>
      </c>
      <c r="Q502" s="231" t="s">
        <v>224</v>
      </c>
      <c r="R502" s="231" t="s">
        <v>222</v>
      </c>
      <c r="S502" s="231" t="s">
        <v>224</v>
      </c>
      <c r="T502" s="231" t="s">
        <v>224</v>
      </c>
      <c r="U502" s="231" t="s">
        <v>224</v>
      </c>
      <c r="V502" s="231" t="s">
        <v>222</v>
      </c>
      <c r="W502" s="231" t="s">
        <v>222</v>
      </c>
      <c r="X502" s="231" t="s">
        <v>222</v>
      </c>
      <c r="Y502" s="231" t="s">
        <v>222</v>
      </c>
      <c r="Z502" s="231" t="s">
        <v>222</v>
      </c>
      <c r="AA502" s="231" t="s">
        <v>224</v>
      </c>
      <c r="AB502" s="231" t="s">
        <v>224</v>
      </c>
      <c r="AC502" s="231" t="s">
        <v>224</v>
      </c>
      <c r="AD502" s="231" t="s">
        <v>224</v>
      </c>
      <c r="AE502" s="231" t="s">
        <v>224</v>
      </c>
      <c r="AF502" s="231" t="s">
        <v>224</v>
      </c>
      <c r="AG502" s="231" t="s">
        <v>222</v>
      </c>
      <c r="AH502" s="231" t="s">
        <v>222</v>
      </c>
      <c r="AI502" s="231" t="s">
        <v>223</v>
      </c>
      <c r="AJ502" s="231" t="s">
        <v>222</v>
      </c>
      <c r="AK502" s="231" t="s">
        <v>222</v>
      </c>
      <c r="AL502" s="231" t="s">
        <v>223</v>
      </c>
      <c r="AM502" s="231" t="s">
        <v>223</v>
      </c>
      <c r="AN502" s="231" t="s">
        <v>223</v>
      </c>
      <c r="AO502" s="231" t="s">
        <v>223</v>
      </c>
      <c r="AP502" s="231" t="s">
        <v>223</v>
      </c>
      <c r="AQ502" s="231">
        <v>40</v>
      </c>
    </row>
    <row r="503" spans="1:43" x14ac:dyDescent="0.3">
      <c r="A503" s="231">
        <v>210717</v>
      </c>
      <c r="B503" s="231" t="s">
        <v>61</v>
      </c>
      <c r="C503" s="231" t="s">
        <v>224</v>
      </c>
      <c r="D503" s="231" t="s">
        <v>224</v>
      </c>
      <c r="E503" s="231" t="s">
        <v>224</v>
      </c>
      <c r="F503" s="231" t="s">
        <v>224</v>
      </c>
      <c r="G503" s="231" t="s">
        <v>224</v>
      </c>
      <c r="H503" s="231" t="s">
        <v>222</v>
      </c>
      <c r="I503" s="231" t="s">
        <v>222</v>
      </c>
      <c r="J503" s="231" t="s">
        <v>222</v>
      </c>
      <c r="K503" s="231" t="s">
        <v>222</v>
      </c>
      <c r="L503" s="231" t="s">
        <v>222</v>
      </c>
      <c r="M503" s="231" t="s">
        <v>224</v>
      </c>
      <c r="N503" s="231" t="s">
        <v>224</v>
      </c>
      <c r="O503" s="231" t="s">
        <v>224</v>
      </c>
      <c r="P503" s="231" t="s">
        <v>224</v>
      </c>
      <c r="Q503" s="231" t="s">
        <v>224</v>
      </c>
      <c r="R503" s="231" t="s">
        <v>222</v>
      </c>
      <c r="S503" s="231" t="s">
        <v>222</v>
      </c>
      <c r="T503" s="231" t="s">
        <v>222</v>
      </c>
      <c r="U503" s="231" t="s">
        <v>222</v>
      </c>
      <c r="V503" s="231" t="s">
        <v>222</v>
      </c>
      <c r="W503" s="231" t="s">
        <v>224</v>
      </c>
      <c r="X503" s="231" t="s">
        <v>224</v>
      </c>
      <c r="Y503" s="231" t="s">
        <v>224</v>
      </c>
      <c r="Z503" s="231" t="s">
        <v>224</v>
      </c>
      <c r="AA503" s="231" t="s">
        <v>224</v>
      </c>
      <c r="AB503" s="231" t="s">
        <v>224</v>
      </c>
      <c r="AC503" s="231" t="s">
        <v>224</v>
      </c>
      <c r="AD503" s="231" t="s">
        <v>224</v>
      </c>
      <c r="AE503" s="231" t="s">
        <v>224</v>
      </c>
      <c r="AF503" s="231" t="s">
        <v>224</v>
      </c>
      <c r="AG503" s="231" t="s">
        <v>224</v>
      </c>
      <c r="AH503" s="231" t="s">
        <v>224</v>
      </c>
      <c r="AI503" s="231" t="s">
        <v>224</v>
      </c>
      <c r="AJ503" s="231" t="s">
        <v>224</v>
      </c>
      <c r="AK503" s="231" t="s">
        <v>224</v>
      </c>
      <c r="AL503" s="231" t="s">
        <v>224</v>
      </c>
      <c r="AM503" s="231" t="s">
        <v>224</v>
      </c>
      <c r="AN503" s="231" t="s">
        <v>224</v>
      </c>
      <c r="AO503" s="231" t="s">
        <v>224</v>
      </c>
      <c r="AP503" s="231" t="s">
        <v>224</v>
      </c>
      <c r="AQ503" s="231">
        <v>40</v>
      </c>
    </row>
    <row r="504" spans="1:43" x14ac:dyDescent="0.3">
      <c r="A504" s="231">
        <v>210747</v>
      </c>
      <c r="B504" s="231" t="s">
        <v>61</v>
      </c>
      <c r="C504" s="231" t="s">
        <v>222</v>
      </c>
      <c r="D504" s="231" t="s">
        <v>224</v>
      </c>
      <c r="E504" s="231" t="s">
        <v>224</v>
      </c>
      <c r="F504" s="231" t="s">
        <v>222</v>
      </c>
      <c r="G504" s="231" t="s">
        <v>222</v>
      </c>
      <c r="H504" s="231" t="s">
        <v>224</v>
      </c>
      <c r="I504" s="231" t="s">
        <v>224</v>
      </c>
      <c r="J504" s="231" t="s">
        <v>224</v>
      </c>
      <c r="K504" s="231" t="s">
        <v>224</v>
      </c>
      <c r="L504" s="231" t="s">
        <v>224</v>
      </c>
      <c r="M504" s="231" t="s">
        <v>224</v>
      </c>
      <c r="N504" s="231" t="s">
        <v>224</v>
      </c>
      <c r="O504" s="231" t="s">
        <v>224</v>
      </c>
      <c r="P504" s="231" t="s">
        <v>224</v>
      </c>
      <c r="Q504" s="231" t="s">
        <v>222</v>
      </c>
      <c r="R504" s="231" t="s">
        <v>224</v>
      </c>
      <c r="S504" s="231" t="s">
        <v>222</v>
      </c>
      <c r="T504" s="231" t="s">
        <v>224</v>
      </c>
      <c r="U504" s="231" t="s">
        <v>224</v>
      </c>
      <c r="V504" s="231" t="s">
        <v>222</v>
      </c>
      <c r="W504" s="231" t="s">
        <v>224</v>
      </c>
      <c r="X504" s="231" t="s">
        <v>224</v>
      </c>
      <c r="Y504" s="231" t="s">
        <v>222</v>
      </c>
      <c r="Z504" s="231" t="s">
        <v>224</v>
      </c>
      <c r="AA504" s="231" t="s">
        <v>224</v>
      </c>
      <c r="AB504" s="231" t="s">
        <v>222</v>
      </c>
      <c r="AC504" s="231" t="s">
        <v>222</v>
      </c>
      <c r="AD504" s="231" t="s">
        <v>222</v>
      </c>
      <c r="AE504" s="231" t="s">
        <v>222</v>
      </c>
      <c r="AF504" s="231" t="s">
        <v>222</v>
      </c>
      <c r="AG504" s="231" t="s">
        <v>222</v>
      </c>
      <c r="AH504" s="231" t="s">
        <v>224</v>
      </c>
      <c r="AI504" s="231" t="s">
        <v>224</v>
      </c>
      <c r="AJ504" s="231" t="s">
        <v>224</v>
      </c>
      <c r="AK504" s="231" t="s">
        <v>222</v>
      </c>
      <c r="AL504" s="231" t="s">
        <v>222</v>
      </c>
      <c r="AM504" s="231" t="s">
        <v>222</v>
      </c>
      <c r="AN504" s="231" t="s">
        <v>224</v>
      </c>
      <c r="AO504" s="231" t="s">
        <v>224</v>
      </c>
      <c r="AP504" s="231" t="s">
        <v>224</v>
      </c>
      <c r="AQ504" s="231">
        <v>40</v>
      </c>
    </row>
    <row r="505" spans="1:43" x14ac:dyDescent="0.3">
      <c r="A505" s="231">
        <v>210765</v>
      </c>
      <c r="B505" s="231" t="s">
        <v>61</v>
      </c>
      <c r="C505" s="231" t="s">
        <v>224</v>
      </c>
      <c r="D505" s="231" t="s">
        <v>222</v>
      </c>
      <c r="E505" s="231" t="s">
        <v>224</v>
      </c>
      <c r="F505" s="231" t="s">
        <v>222</v>
      </c>
      <c r="G505" s="231" t="s">
        <v>222</v>
      </c>
      <c r="H505" s="231" t="s">
        <v>224</v>
      </c>
      <c r="I505" s="231" t="s">
        <v>222</v>
      </c>
      <c r="J505" s="231" t="s">
        <v>222</v>
      </c>
      <c r="K505" s="231" t="s">
        <v>222</v>
      </c>
      <c r="L505" s="231" t="s">
        <v>222</v>
      </c>
      <c r="M505" s="231" t="s">
        <v>222</v>
      </c>
      <c r="N505" s="231" t="s">
        <v>224</v>
      </c>
      <c r="O505" s="231" t="s">
        <v>224</v>
      </c>
      <c r="P505" s="231" t="s">
        <v>222</v>
      </c>
      <c r="Q505" s="231" t="s">
        <v>224</v>
      </c>
      <c r="R505" s="231" t="s">
        <v>222</v>
      </c>
      <c r="S505" s="231" t="s">
        <v>222</v>
      </c>
      <c r="T505" s="231" t="s">
        <v>224</v>
      </c>
      <c r="U505" s="231" t="s">
        <v>224</v>
      </c>
      <c r="V505" s="231" t="s">
        <v>224</v>
      </c>
      <c r="W505" s="231" t="s">
        <v>224</v>
      </c>
      <c r="X505" s="231" t="s">
        <v>224</v>
      </c>
      <c r="Y505" s="231" t="s">
        <v>222</v>
      </c>
      <c r="Z505" s="231" t="s">
        <v>222</v>
      </c>
      <c r="AA505" s="231" t="s">
        <v>222</v>
      </c>
      <c r="AB505" s="231" t="s">
        <v>224</v>
      </c>
      <c r="AC505" s="231" t="s">
        <v>224</v>
      </c>
      <c r="AD505" s="231" t="s">
        <v>224</v>
      </c>
      <c r="AE505" s="231" t="s">
        <v>222</v>
      </c>
      <c r="AF505" s="231" t="s">
        <v>222</v>
      </c>
      <c r="AG505" s="231" t="s">
        <v>224</v>
      </c>
      <c r="AH505" s="231" t="s">
        <v>222</v>
      </c>
      <c r="AI505" s="231" t="s">
        <v>224</v>
      </c>
      <c r="AJ505" s="231" t="s">
        <v>224</v>
      </c>
      <c r="AK505" s="231" t="s">
        <v>224</v>
      </c>
      <c r="AL505" s="231" t="s">
        <v>222</v>
      </c>
      <c r="AM505" s="231" t="s">
        <v>222</v>
      </c>
      <c r="AN505" s="231" t="s">
        <v>222</v>
      </c>
      <c r="AO505" s="231" t="s">
        <v>224</v>
      </c>
      <c r="AP505" s="231" t="s">
        <v>224</v>
      </c>
      <c r="AQ505" s="231">
        <v>40</v>
      </c>
    </row>
    <row r="506" spans="1:43" x14ac:dyDescent="0.3">
      <c r="A506" s="231">
        <v>210803</v>
      </c>
      <c r="B506" s="231" t="s">
        <v>61</v>
      </c>
      <c r="C506" s="231" t="s">
        <v>224</v>
      </c>
      <c r="D506" s="231" t="s">
        <v>224</v>
      </c>
      <c r="E506" s="231" t="s">
        <v>224</v>
      </c>
      <c r="F506" s="231" t="s">
        <v>224</v>
      </c>
      <c r="G506" s="231" t="s">
        <v>224</v>
      </c>
      <c r="H506" s="231" t="s">
        <v>224</v>
      </c>
      <c r="I506" s="231" t="s">
        <v>222</v>
      </c>
      <c r="J506" s="231" t="s">
        <v>224</v>
      </c>
      <c r="K506" s="231" t="s">
        <v>224</v>
      </c>
      <c r="L506" s="231" t="s">
        <v>224</v>
      </c>
      <c r="M506" s="231" t="s">
        <v>222</v>
      </c>
      <c r="N506" s="231" t="s">
        <v>224</v>
      </c>
      <c r="O506" s="231" t="s">
        <v>224</v>
      </c>
      <c r="P506" s="231" t="s">
        <v>222</v>
      </c>
      <c r="Q506" s="231" t="s">
        <v>224</v>
      </c>
      <c r="R506" s="231" t="s">
        <v>222</v>
      </c>
      <c r="S506" s="231" t="s">
        <v>222</v>
      </c>
      <c r="T506" s="231" t="s">
        <v>224</v>
      </c>
      <c r="U506" s="231" t="s">
        <v>224</v>
      </c>
      <c r="V506" s="231" t="s">
        <v>224</v>
      </c>
      <c r="W506" s="231" t="s">
        <v>224</v>
      </c>
      <c r="X506" s="231" t="s">
        <v>224</v>
      </c>
      <c r="Y506" s="231" t="s">
        <v>222</v>
      </c>
      <c r="Z506" s="231" t="s">
        <v>222</v>
      </c>
      <c r="AA506" s="231" t="s">
        <v>224</v>
      </c>
      <c r="AB506" s="231" t="s">
        <v>222</v>
      </c>
      <c r="AC506" s="231" t="s">
        <v>224</v>
      </c>
      <c r="AD506" s="231" t="s">
        <v>224</v>
      </c>
      <c r="AE506" s="231" t="s">
        <v>222</v>
      </c>
      <c r="AF506" s="231" t="s">
        <v>224</v>
      </c>
      <c r="AG506" s="231" t="s">
        <v>224</v>
      </c>
      <c r="AH506" s="231" t="s">
        <v>222</v>
      </c>
      <c r="AI506" s="231" t="s">
        <v>222</v>
      </c>
      <c r="AJ506" s="231" t="s">
        <v>222</v>
      </c>
      <c r="AK506" s="231" t="s">
        <v>224</v>
      </c>
      <c r="AL506" s="231" t="s">
        <v>222</v>
      </c>
      <c r="AM506" s="231" t="s">
        <v>222</v>
      </c>
      <c r="AN506" s="231" t="s">
        <v>224</v>
      </c>
      <c r="AO506" s="231" t="s">
        <v>222</v>
      </c>
      <c r="AP506" s="231" t="s">
        <v>222</v>
      </c>
      <c r="AQ506" s="231">
        <v>40</v>
      </c>
    </row>
    <row r="507" spans="1:43" x14ac:dyDescent="0.3">
      <c r="A507" s="231">
        <v>210821</v>
      </c>
      <c r="B507" s="231" t="s">
        <v>61</v>
      </c>
      <c r="C507" s="231" t="s">
        <v>222</v>
      </c>
      <c r="D507" s="231" t="s">
        <v>222</v>
      </c>
      <c r="E507" s="231" t="s">
        <v>224</v>
      </c>
      <c r="F507" s="231" t="s">
        <v>222</v>
      </c>
      <c r="G507" s="231" t="s">
        <v>222</v>
      </c>
      <c r="H507" s="231" t="s">
        <v>222</v>
      </c>
      <c r="I507" s="231" t="s">
        <v>224</v>
      </c>
      <c r="J507" s="231" t="s">
        <v>224</v>
      </c>
      <c r="K507" s="231" t="s">
        <v>224</v>
      </c>
      <c r="L507" s="231" t="s">
        <v>224</v>
      </c>
      <c r="M507" s="231" t="s">
        <v>222</v>
      </c>
      <c r="N507" s="231" t="s">
        <v>224</v>
      </c>
      <c r="O507" s="231" t="s">
        <v>224</v>
      </c>
      <c r="P507" s="231" t="s">
        <v>224</v>
      </c>
      <c r="Q507" s="231" t="s">
        <v>224</v>
      </c>
      <c r="R507" s="231" t="s">
        <v>222</v>
      </c>
      <c r="S507" s="231" t="s">
        <v>222</v>
      </c>
      <c r="T507" s="231" t="s">
        <v>224</v>
      </c>
      <c r="U507" s="231" t="s">
        <v>224</v>
      </c>
      <c r="V507" s="231" t="s">
        <v>224</v>
      </c>
      <c r="W507" s="231" t="s">
        <v>222</v>
      </c>
      <c r="X507" s="231" t="s">
        <v>224</v>
      </c>
      <c r="Y507" s="231" t="s">
        <v>222</v>
      </c>
      <c r="Z507" s="231" t="s">
        <v>224</v>
      </c>
      <c r="AA507" s="231" t="s">
        <v>222</v>
      </c>
      <c r="AB507" s="231" t="s">
        <v>222</v>
      </c>
      <c r="AC507" s="231" t="s">
        <v>224</v>
      </c>
      <c r="AD507" s="231" t="s">
        <v>224</v>
      </c>
      <c r="AE507" s="231" t="s">
        <v>224</v>
      </c>
      <c r="AF507" s="231" t="s">
        <v>224</v>
      </c>
      <c r="AG507" s="231" t="s">
        <v>222</v>
      </c>
      <c r="AH507" s="231" t="s">
        <v>224</v>
      </c>
      <c r="AI507" s="231" t="s">
        <v>222</v>
      </c>
      <c r="AJ507" s="231" t="s">
        <v>224</v>
      </c>
      <c r="AK507" s="231" t="s">
        <v>222</v>
      </c>
      <c r="AL507" s="231" t="s">
        <v>222</v>
      </c>
      <c r="AM507" s="231" t="s">
        <v>222</v>
      </c>
      <c r="AN507" s="231" t="s">
        <v>222</v>
      </c>
      <c r="AO507" s="231" t="s">
        <v>224</v>
      </c>
      <c r="AP507" s="231" t="s">
        <v>222</v>
      </c>
      <c r="AQ507" s="231">
        <v>40</v>
      </c>
    </row>
    <row r="508" spans="1:43" x14ac:dyDescent="0.3">
      <c r="A508" s="231">
        <v>210822</v>
      </c>
      <c r="B508" s="231" t="s">
        <v>61</v>
      </c>
      <c r="C508" s="231" t="s">
        <v>224</v>
      </c>
      <c r="D508" s="231" t="s">
        <v>224</v>
      </c>
      <c r="E508" s="231" t="s">
        <v>222</v>
      </c>
      <c r="F508" s="231" t="s">
        <v>222</v>
      </c>
      <c r="G508" s="231" t="s">
        <v>222</v>
      </c>
      <c r="H508" s="231" t="s">
        <v>222</v>
      </c>
      <c r="I508" s="231" t="s">
        <v>224</v>
      </c>
      <c r="J508" s="231" t="s">
        <v>224</v>
      </c>
      <c r="K508" s="231" t="s">
        <v>224</v>
      </c>
      <c r="L508" s="231" t="s">
        <v>224</v>
      </c>
      <c r="M508" s="231" t="s">
        <v>224</v>
      </c>
      <c r="N508" s="231" t="s">
        <v>222</v>
      </c>
      <c r="O508" s="231" t="s">
        <v>224</v>
      </c>
      <c r="P508" s="231" t="s">
        <v>224</v>
      </c>
      <c r="Q508" s="231" t="s">
        <v>224</v>
      </c>
      <c r="R508" s="231" t="s">
        <v>224</v>
      </c>
      <c r="S508" s="231" t="s">
        <v>222</v>
      </c>
      <c r="T508" s="231" t="s">
        <v>224</v>
      </c>
      <c r="U508" s="231" t="s">
        <v>224</v>
      </c>
      <c r="V508" s="231" t="s">
        <v>224</v>
      </c>
      <c r="W508" s="231" t="s">
        <v>222</v>
      </c>
      <c r="X508" s="231" t="s">
        <v>224</v>
      </c>
      <c r="Y508" s="231" t="s">
        <v>224</v>
      </c>
      <c r="Z508" s="231" t="s">
        <v>222</v>
      </c>
      <c r="AA508" s="231" t="s">
        <v>222</v>
      </c>
      <c r="AB508" s="231" t="s">
        <v>224</v>
      </c>
      <c r="AC508" s="231" t="s">
        <v>224</v>
      </c>
      <c r="AD508" s="231" t="s">
        <v>224</v>
      </c>
      <c r="AE508" s="231" t="s">
        <v>224</v>
      </c>
      <c r="AF508" s="231" t="s">
        <v>222</v>
      </c>
      <c r="AG508" s="231" t="s">
        <v>224</v>
      </c>
      <c r="AH508" s="231" t="s">
        <v>222</v>
      </c>
      <c r="AI508" s="231" t="s">
        <v>222</v>
      </c>
      <c r="AJ508" s="231" t="s">
        <v>224</v>
      </c>
      <c r="AK508" s="231" t="s">
        <v>222</v>
      </c>
      <c r="AL508" s="231" t="s">
        <v>223</v>
      </c>
      <c r="AM508" s="231" t="s">
        <v>223</v>
      </c>
      <c r="AN508" s="231" t="s">
        <v>223</v>
      </c>
      <c r="AO508" s="231" t="s">
        <v>223</v>
      </c>
      <c r="AP508" s="231" t="s">
        <v>223</v>
      </c>
      <c r="AQ508" s="231">
        <v>40</v>
      </c>
    </row>
    <row r="509" spans="1:43" x14ac:dyDescent="0.3">
      <c r="A509" s="231">
        <v>210847</v>
      </c>
      <c r="B509" s="231" t="s">
        <v>61</v>
      </c>
      <c r="C509" s="231" t="s">
        <v>224</v>
      </c>
      <c r="D509" s="231" t="s">
        <v>224</v>
      </c>
      <c r="E509" s="231" t="s">
        <v>224</v>
      </c>
      <c r="F509" s="231" t="s">
        <v>222</v>
      </c>
      <c r="G509" s="231" t="s">
        <v>224</v>
      </c>
      <c r="H509" s="231" t="s">
        <v>224</v>
      </c>
      <c r="I509" s="231" t="s">
        <v>224</v>
      </c>
      <c r="J509" s="231" t="s">
        <v>222</v>
      </c>
      <c r="K509" s="231" t="s">
        <v>224</v>
      </c>
      <c r="L509" s="231" t="s">
        <v>224</v>
      </c>
      <c r="M509" s="231" t="s">
        <v>222</v>
      </c>
      <c r="N509" s="231" t="s">
        <v>224</v>
      </c>
      <c r="O509" s="231" t="s">
        <v>222</v>
      </c>
      <c r="P509" s="231" t="s">
        <v>222</v>
      </c>
      <c r="Q509" s="231" t="s">
        <v>222</v>
      </c>
      <c r="R509" s="231" t="s">
        <v>222</v>
      </c>
      <c r="S509" s="231" t="s">
        <v>222</v>
      </c>
      <c r="T509" s="231" t="s">
        <v>224</v>
      </c>
      <c r="U509" s="231" t="s">
        <v>222</v>
      </c>
      <c r="V509" s="231" t="s">
        <v>222</v>
      </c>
      <c r="W509" s="231" t="s">
        <v>224</v>
      </c>
      <c r="X509" s="231" t="s">
        <v>222</v>
      </c>
      <c r="Y509" s="231" t="s">
        <v>224</v>
      </c>
      <c r="Z509" s="231" t="s">
        <v>224</v>
      </c>
      <c r="AA509" s="231" t="s">
        <v>222</v>
      </c>
      <c r="AB509" s="231" t="s">
        <v>223</v>
      </c>
      <c r="AC509" s="231" t="s">
        <v>222</v>
      </c>
      <c r="AD509" s="231" t="s">
        <v>224</v>
      </c>
      <c r="AE509" s="231" t="s">
        <v>222</v>
      </c>
      <c r="AF509" s="231" t="s">
        <v>224</v>
      </c>
      <c r="AG509" s="231" t="s">
        <v>224</v>
      </c>
      <c r="AH509" s="231" t="s">
        <v>224</v>
      </c>
      <c r="AI509" s="231" t="s">
        <v>224</v>
      </c>
      <c r="AJ509" s="231" t="s">
        <v>224</v>
      </c>
      <c r="AK509" s="231" t="s">
        <v>222</v>
      </c>
      <c r="AQ509" s="231">
        <v>35</v>
      </c>
    </row>
    <row r="510" spans="1:43" x14ac:dyDescent="0.3">
      <c r="A510" s="231">
        <v>210889</v>
      </c>
      <c r="B510" s="231" t="s">
        <v>61</v>
      </c>
      <c r="C510" s="231" t="s">
        <v>222</v>
      </c>
      <c r="D510" s="231" t="s">
        <v>224</v>
      </c>
      <c r="E510" s="231" t="s">
        <v>224</v>
      </c>
      <c r="F510" s="231" t="s">
        <v>222</v>
      </c>
      <c r="G510" s="231" t="s">
        <v>222</v>
      </c>
      <c r="H510" s="231" t="s">
        <v>224</v>
      </c>
      <c r="I510" s="231" t="s">
        <v>224</v>
      </c>
      <c r="J510" s="231" t="s">
        <v>222</v>
      </c>
      <c r="K510" s="231" t="s">
        <v>222</v>
      </c>
      <c r="L510" s="231" t="s">
        <v>224</v>
      </c>
      <c r="M510" s="231" t="s">
        <v>224</v>
      </c>
      <c r="N510" s="231" t="s">
        <v>222</v>
      </c>
      <c r="O510" s="231" t="s">
        <v>222</v>
      </c>
      <c r="P510" s="231" t="s">
        <v>222</v>
      </c>
      <c r="Q510" s="231" t="s">
        <v>222</v>
      </c>
      <c r="R510" s="231" t="s">
        <v>223</v>
      </c>
      <c r="S510" s="231" t="s">
        <v>222</v>
      </c>
      <c r="T510" s="231" t="s">
        <v>224</v>
      </c>
      <c r="U510" s="231" t="s">
        <v>224</v>
      </c>
      <c r="V510" s="231" t="s">
        <v>222</v>
      </c>
      <c r="W510" s="231" t="s">
        <v>224</v>
      </c>
      <c r="X510" s="231" t="s">
        <v>224</v>
      </c>
      <c r="Y510" s="231" t="s">
        <v>222</v>
      </c>
      <c r="Z510" s="231" t="s">
        <v>222</v>
      </c>
      <c r="AA510" s="231" t="s">
        <v>222</v>
      </c>
      <c r="AB510" s="231" t="s">
        <v>222</v>
      </c>
      <c r="AC510" s="231" t="s">
        <v>224</v>
      </c>
      <c r="AD510" s="231" t="s">
        <v>224</v>
      </c>
      <c r="AE510" s="231" t="s">
        <v>222</v>
      </c>
      <c r="AF510" s="231" t="s">
        <v>224</v>
      </c>
      <c r="AG510" s="231" t="s">
        <v>224</v>
      </c>
      <c r="AH510" s="231" t="s">
        <v>222</v>
      </c>
      <c r="AI510" s="231" t="s">
        <v>222</v>
      </c>
      <c r="AJ510" s="231" t="s">
        <v>222</v>
      </c>
      <c r="AK510" s="231" t="s">
        <v>222</v>
      </c>
      <c r="AL510" s="231" t="s">
        <v>222</v>
      </c>
      <c r="AM510" s="231" t="s">
        <v>223</v>
      </c>
      <c r="AN510" s="231" t="s">
        <v>223</v>
      </c>
      <c r="AO510" s="231" t="s">
        <v>224</v>
      </c>
      <c r="AP510" s="231" t="s">
        <v>223</v>
      </c>
      <c r="AQ510" s="231">
        <v>40</v>
      </c>
    </row>
    <row r="511" spans="1:43" x14ac:dyDescent="0.3">
      <c r="A511" s="231">
        <v>210912</v>
      </c>
      <c r="B511" s="231" t="s">
        <v>61</v>
      </c>
      <c r="C511" s="231" t="s">
        <v>224</v>
      </c>
      <c r="D511" s="231" t="s">
        <v>224</v>
      </c>
      <c r="E511" s="231" t="s">
        <v>222</v>
      </c>
      <c r="F511" s="231" t="s">
        <v>224</v>
      </c>
      <c r="G511" s="231" t="s">
        <v>222</v>
      </c>
      <c r="H511" s="231" t="s">
        <v>222</v>
      </c>
      <c r="I511" s="231" t="s">
        <v>224</v>
      </c>
      <c r="J511" s="231" t="s">
        <v>224</v>
      </c>
      <c r="K511" s="231" t="s">
        <v>222</v>
      </c>
      <c r="L511" s="231" t="s">
        <v>224</v>
      </c>
      <c r="M511" s="231" t="s">
        <v>224</v>
      </c>
      <c r="N511" s="231" t="s">
        <v>224</v>
      </c>
      <c r="O511" s="231" t="s">
        <v>224</v>
      </c>
      <c r="P511" s="231" t="s">
        <v>224</v>
      </c>
      <c r="Q511" s="231" t="s">
        <v>224</v>
      </c>
      <c r="R511" s="231" t="s">
        <v>224</v>
      </c>
      <c r="S511" s="231" t="s">
        <v>222</v>
      </c>
      <c r="T511" s="231" t="s">
        <v>224</v>
      </c>
      <c r="U511" s="231" t="s">
        <v>224</v>
      </c>
      <c r="V511" s="231" t="s">
        <v>224</v>
      </c>
      <c r="W511" s="231" t="s">
        <v>224</v>
      </c>
      <c r="X511" s="231" t="s">
        <v>224</v>
      </c>
      <c r="Y511" s="231" t="s">
        <v>222</v>
      </c>
      <c r="Z511" s="231" t="s">
        <v>222</v>
      </c>
      <c r="AA511" s="231" t="s">
        <v>224</v>
      </c>
      <c r="AB511" s="231" t="s">
        <v>224</v>
      </c>
      <c r="AC511" s="231" t="s">
        <v>224</v>
      </c>
      <c r="AD511" s="231" t="s">
        <v>224</v>
      </c>
      <c r="AE511" s="231" t="s">
        <v>222</v>
      </c>
      <c r="AF511" s="231" t="s">
        <v>222</v>
      </c>
      <c r="AG511" s="231" t="s">
        <v>224</v>
      </c>
      <c r="AH511" s="231" t="s">
        <v>224</v>
      </c>
      <c r="AI511" s="231" t="s">
        <v>224</v>
      </c>
      <c r="AJ511" s="231" t="s">
        <v>224</v>
      </c>
      <c r="AK511" s="231" t="s">
        <v>222</v>
      </c>
      <c r="AL511" s="231" t="s">
        <v>223</v>
      </c>
      <c r="AM511" s="231" t="s">
        <v>224</v>
      </c>
      <c r="AN511" s="231" t="s">
        <v>224</v>
      </c>
      <c r="AO511" s="231" t="s">
        <v>223</v>
      </c>
      <c r="AP511" s="231" t="s">
        <v>222</v>
      </c>
      <c r="AQ511" s="231">
        <v>40</v>
      </c>
    </row>
    <row r="512" spans="1:43" x14ac:dyDescent="0.3">
      <c r="A512" s="231">
        <v>210923</v>
      </c>
      <c r="B512" s="231" t="s">
        <v>61</v>
      </c>
      <c r="C512" s="231" t="s">
        <v>224</v>
      </c>
      <c r="D512" s="231" t="s">
        <v>224</v>
      </c>
      <c r="E512" s="231" t="s">
        <v>224</v>
      </c>
      <c r="F512" s="231" t="s">
        <v>222</v>
      </c>
      <c r="G512" s="231" t="s">
        <v>222</v>
      </c>
      <c r="H512" s="231" t="s">
        <v>222</v>
      </c>
      <c r="I512" s="231" t="s">
        <v>224</v>
      </c>
      <c r="J512" s="231" t="s">
        <v>222</v>
      </c>
      <c r="K512" s="231" t="s">
        <v>222</v>
      </c>
      <c r="L512" s="231" t="s">
        <v>224</v>
      </c>
      <c r="M512" s="231" t="s">
        <v>222</v>
      </c>
      <c r="N512" s="231" t="s">
        <v>222</v>
      </c>
      <c r="O512" s="231" t="s">
        <v>224</v>
      </c>
      <c r="P512" s="231" t="s">
        <v>224</v>
      </c>
      <c r="Q512" s="231" t="s">
        <v>222</v>
      </c>
      <c r="R512" s="231" t="s">
        <v>222</v>
      </c>
      <c r="S512" s="231" t="s">
        <v>222</v>
      </c>
      <c r="T512" s="231" t="s">
        <v>224</v>
      </c>
      <c r="U512" s="231" t="s">
        <v>222</v>
      </c>
      <c r="V512" s="231" t="s">
        <v>222</v>
      </c>
      <c r="W512" s="231" t="s">
        <v>224</v>
      </c>
      <c r="X512" s="231" t="s">
        <v>224</v>
      </c>
      <c r="Y512" s="231" t="s">
        <v>222</v>
      </c>
      <c r="Z512" s="231" t="s">
        <v>224</v>
      </c>
      <c r="AA512" s="231" t="s">
        <v>222</v>
      </c>
      <c r="AB512" s="231" t="s">
        <v>222</v>
      </c>
      <c r="AC512" s="231" t="s">
        <v>222</v>
      </c>
      <c r="AD512" s="231" t="s">
        <v>222</v>
      </c>
      <c r="AE512" s="231" t="s">
        <v>224</v>
      </c>
      <c r="AF512" s="231" t="s">
        <v>222</v>
      </c>
      <c r="AG512" s="231" t="s">
        <v>222</v>
      </c>
      <c r="AH512" s="231" t="s">
        <v>222</v>
      </c>
      <c r="AI512" s="231" t="s">
        <v>224</v>
      </c>
      <c r="AJ512" s="231" t="s">
        <v>224</v>
      </c>
      <c r="AK512" s="231" t="s">
        <v>222</v>
      </c>
      <c r="AL512" s="231" t="s">
        <v>222</v>
      </c>
      <c r="AM512" s="231" t="s">
        <v>224</v>
      </c>
      <c r="AN512" s="231" t="s">
        <v>222</v>
      </c>
      <c r="AO512" s="231" t="s">
        <v>224</v>
      </c>
      <c r="AP512" s="231" t="s">
        <v>222</v>
      </c>
      <c r="AQ512" s="231">
        <v>40</v>
      </c>
    </row>
    <row r="513" spans="1:43" x14ac:dyDescent="0.3">
      <c r="A513" s="231">
        <v>210928</v>
      </c>
      <c r="B513" s="231" t="s">
        <v>61</v>
      </c>
      <c r="C513" s="231" t="s">
        <v>222</v>
      </c>
      <c r="D513" s="231" t="s">
        <v>224</v>
      </c>
      <c r="E513" s="231" t="s">
        <v>222</v>
      </c>
      <c r="F513" s="231" t="s">
        <v>222</v>
      </c>
      <c r="G513" s="231" t="s">
        <v>222</v>
      </c>
      <c r="H513" s="231" t="s">
        <v>222</v>
      </c>
      <c r="I513" s="231" t="s">
        <v>222</v>
      </c>
      <c r="J513" s="231" t="s">
        <v>222</v>
      </c>
      <c r="K513" s="231" t="s">
        <v>222</v>
      </c>
      <c r="L513" s="231" t="s">
        <v>222</v>
      </c>
      <c r="M513" s="231" t="s">
        <v>222</v>
      </c>
      <c r="N513" s="231" t="s">
        <v>222</v>
      </c>
      <c r="O513" s="231" t="s">
        <v>224</v>
      </c>
      <c r="P513" s="231" t="s">
        <v>222</v>
      </c>
      <c r="Q513" s="231" t="s">
        <v>222</v>
      </c>
      <c r="R513" s="231" t="s">
        <v>224</v>
      </c>
      <c r="S513" s="231" t="s">
        <v>222</v>
      </c>
      <c r="T513" s="231" t="s">
        <v>222</v>
      </c>
      <c r="U513" s="231" t="s">
        <v>222</v>
      </c>
      <c r="V513" s="231" t="s">
        <v>222</v>
      </c>
      <c r="W513" s="231" t="s">
        <v>224</v>
      </c>
      <c r="X513" s="231" t="s">
        <v>224</v>
      </c>
      <c r="Y513" s="231" t="s">
        <v>222</v>
      </c>
      <c r="Z513" s="231" t="s">
        <v>222</v>
      </c>
      <c r="AA513" s="231" t="s">
        <v>222</v>
      </c>
      <c r="AB513" s="231" t="s">
        <v>222</v>
      </c>
      <c r="AC513" s="231" t="s">
        <v>224</v>
      </c>
      <c r="AD513" s="231" t="s">
        <v>222</v>
      </c>
      <c r="AE513" s="231" t="s">
        <v>224</v>
      </c>
      <c r="AF513" s="231" t="s">
        <v>222</v>
      </c>
      <c r="AG513" s="231" t="s">
        <v>224</v>
      </c>
      <c r="AH513" s="231" t="s">
        <v>224</v>
      </c>
      <c r="AI513" s="231" t="s">
        <v>224</v>
      </c>
      <c r="AJ513" s="231" t="s">
        <v>224</v>
      </c>
      <c r="AK513" s="231" t="s">
        <v>224</v>
      </c>
      <c r="AL513" s="231" t="s">
        <v>223</v>
      </c>
      <c r="AM513" s="231" t="s">
        <v>223</v>
      </c>
      <c r="AN513" s="231" t="s">
        <v>223</v>
      </c>
      <c r="AO513" s="231" t="s">
        <v>223</v>
      </c>
      <c r="AP513" s="231" t="s">
        <v>223</v>
      </c>
      <c r="AQ513" s="231">
        <v>40</v>
      </c>
    </row>
    <row r="514" spans="1:43" x14ac:dyDescent="0.3">
      <c r="A514" s="231">
        <v>210947</v>
      </c>
      <c r="B514" s="231" t="s">
        <v>61</v>
      </c>
      <c r="C514" s="231" t="s">
        <v>222</v>
      </c>
      <c r="D514" s="231" t="s">
        <v>222</v>
      </c>
      <c r="E514" s="231" t="s">
        <v>222</v>
      </c>
      <c r="F514" s="231" t="s">
        <v>222</v>
      </c>
      <c r="G514" s="231" t="s">
        <v>222</v>
      </c>
      <c r="H514" s="231" t="s">
        <v>224</v>
      </c>
      <c r="I514" s="231" t="s">
        <v>222</v>
      </c>
      <c r="J514" s="231" t="s">
        <v>224</v>
      </c>
      <c r="K514" s="231" t="s">
        <v>222</v>
      </c>
      <c r="L514" s="231" t="s">
        <v>222</v>
      </c>
      <c r="M514" s="231" t="s">
        <v>224</v>
      </c>
      <c r="N514" s="231" t="s">
        <v>222</v>
      </c>
      <c r="O514" s="231" t="s">
        <v>224</v>
      </c>
      <c r="P514" s="231" t="s">
        <v>222</v>
      </c>
      <c r="Q514" s="231" t="s">
        <v>224</v>
      </c>
      <c r="R514" s="231" t="s">
        <v>222</v>
      </c>
      <c r="S514" s="231" t="s">
        <v>222</v>
      </c>
      <c r="T514" s="231" t="s">
        <v>224</v>
      </c>
      <c r="U514" s="231" t="s">
        <v>224</v>
      </c>
      <c r="V514" s="231" t="s">
        <v>224</v>
      </c>
      <c r="W514" s="231" t="s">
        <v>224</v>
      </c>
      <c r="X514" s="231" t="s">
        <v>224</v>
      </c>
      <c r="Y514" s="231" t="s">
        <v>224</v>
      </c>
      <c r="Z514" s="231" t="s">
        <v>224</v>
      </c>
      <c r="AA514" s="231" t="s">
        <v>222</v>
      </c>
      <c r="AB514" s="231" t="s">
        <v>224</v>
      </c>
      <c r="AC514" s="231" t="s">
        <v>224</v>
      </c>
      <c r="AD514" s="231" t="s">
        <v>224</v>
      </c>
      <c r="AE514" s="231" t="s">
        <v>224</v>
      </c>
      <c r="AF514" s="231" t="s">
        <v>224</v>
      </c>
      <c r="AG514" s="231" t="s">
        <v>224</v>
      </c>
      <c r="AH514" s="231" t="s">
        <v>224</v>
      </c>
      <c r="AI514" s="231" t="s">
        <v>224</v>
      </c>
      <c r="AJ514" s="231" t="s">
        <v>224</v>
      </c>
      <c r="AK514" s="231" t="s">
        <v>222</v>
      </c>
      <c r="AL514" s="231" t="s">
        <v>224</v>
      </c>
      <c r="AM514" s="231" t="s">
        <v>224</v>
      </c>
      <c r="AN514" s="231" t="s">
        <v>222</v>
      </c>
      <c r="AO514" s="231" t="s">
        <v>224</v>
      </c>
      <c r="AP514" s="231" t="s">
        <v>224</v>
      </c>
      <c r="AQ514" s="231">
        <v>40</v>
      </c>
    </row>
    <row r="515" spans="1:43" x14ac:dyDescent="0.3">
      <c r="A515" s="231">
        <v>210956</v>
      </c>
      <c r="B515" s="231" t="s">
        <v>61</v>
      </c>
      <c r="C515" s="231" t="s">
        <v>222</v>
      </c>
      <c r="D515" s="231" t="s">
        <v>224</v>
      </c>
      <c r="E515" s="231" t="s">
        <v>222</v>
      </c>
      <c r="F515" s="231" t="s">
        <v>222</v>
      </c>
      <c r="G515" s="231" t="s">
        <v>222</v>
      </c>
      <c r="H515" s="231" t="s">
        <v>224</v>
      </c>
      <c r="I515" s="231" t="s">
        <v>224</v>
      </c>
      <c r="J515" s="231" t="s">
        <v>222</v>
      </c>
      <c r="K515" s="231" t="s">
        <v>224</v>
      </c>
      <c r="L515" s="231" t="s">
        <v>224</v>
      </c>
      <c r="M515" s="231" t="s">
        <v>224</v>
      </c>
      <c r="N515" s="231" t="s">
        <v>224</v>
      </c>
      <c r="O515" s="231" t="s">
        <v>224</v>
      </c>
      <c r="P515" s="231" t="s">
        <v>224</v>
      </c>
      <c r="Q515" s="231" t="s">
        <v>224</v>
      </c>
      <c r="R515" s="231" t="s">
        <v>222</v>
      </c>
      <c r="S515" s="231" t="s">
        <v>222</v>
      </c>
      <c r="T515" s="231" t="s">
        <v>222</v>
      </c>
      <c r="U515" s="231" t="s">
        <v>222</v>
      </c>
      <c r="V515" s="231" t="s">
        <v>224</v>
      </c>
      <c r="W515" s="231" t="s">
        <v>224</v>
      </c>
      <c r="X515" s="231" t="s">
        <v>222</v>
      </c>
      <c r="Y515" s="231" t="s">
        <v>224</v>
      </c>
      <c r="Z515" s="231" t="s">
        <v>224</v>
      </c>
      <c r="AA515" s="231" t="s">
        <v>222</v>
      </c>
      <c r="AB515" s="231" t="s">
        <v>224</v>
      </c>
      <c r="AC515" s="231" t="s">
        <v>224</v>
      </c>
      <c r="AD515" s="231" t="s">
        <v>224</v>
      </c>
      <c r="AE515" s="231" t="s">
        <v>223</v>
      </c>
      <c r="AF515" s="231" t="s">
        <v>224</v>
      </c>
      <c r="AG515" s="231" t="s">
        <v>224</v>
      </c>
      <c r="AH515" s="231" t="s">
        <v>223</v>
      </c>
      <c r="AI515" s="231" t="s">
        <v>223</v>
      </c>
      <c r="AJ515" s="231" t="s">
        <v>223</v>
      </c>
      <c r="AK515" s="231" t="s">
        <v>224</v>
      </c>
      <c r="AL515" s="231" t="s">
        <v>223</v>
      </c>
      <c r="AM515" s="231" t="s">
        <v>223</v>
      </c>
      <c r="AN515" s="231" t="s">
        <v>223</v>
      </c>
      <c r="AO515" s="231" t="s">
        <v>223</v>
      </c>
      <c r="AP515" s="231" t="s">
        <v>223</v>
      </c>
      <c r="AQ515" s="231">
        <v>40</v>
      </c>
    </row>
    <row r="516" spans="1:43" x14ac:dyDescent="0.3">
      <c r="A516" s="231">
        <v>210993</v>
      </c>
      <c r="B516" s="231" t="s">
        <v>61</v>
      </c>
      <c r="C516" s="231" t="s">
        <v>224</v>
      </c>
      <c r="D516" s="231" t="s">
        <v>224</v>
      </c>
      <c r="E516" s="231" t="s">
        <v>222</v>
      </c>
      <c r="F516" s="231" t="s">
        <v>222</v>
      </c>
      <c r="G516" s="231" t="s">
        <v>222</v>
      </c>
      <c r="H516" s="231" t="s">
        <v>222</v>
      </c>
      <c r="I516" s="231" t="s">
        <v>222</v>
      </c>
      <c r="J516" s="231" t="s">
        <v>222</v>
      </c>
      <c r="K516" s="231" t="s">
        <v>224</v>
      </c>
      <c r="L516" s="231" t="s">
        <v>222</v>
      </c>
      <c r="M516" s="231" t="s">
        <v>222</v>
      </c>
      <c r="N516" s="231" t="s">
        <v>222</v>
      </c>
      <c r="O516" s="231" t="s">
        <v>224</v>
      </c>
      <c r="P516" s="231" t="s">
        <v>224</v>
      </c>
      <c r="Q516" s="231" t="s">
        <v>224</v>
      </c>
      <c r="R516" s="231" t="s">
        <v>224</v>
      </c>
      <c r="S516" s="231" t="s">
        <v>224</v>
      </c>
      <c r="T516" s="231" t="s">
        <v>224</v>
      </c>
      <c r="U516" s="231" t="s">
        <v>224</v>
      </c>
      <c r="V516" s="231" t="s">
        <v>222</v>
      </c>
      <c r="W516" s="231" t="s">
        <v>222</v>
      </c>
      <c r="X516" s="231" t="s">
        <v>222</v>
      </c>
      <c r="Y516" s="231" t="s">
        <v>222</v>
      </c>
      <c r="Z516" s="231" t="s">
        <v>224</v>
      </c>
      <c r="AA516" s="231" t="s">
        <v>222</v>
      </c>
      <c r="AB516" s="231" t="s">
        <v>224</v>
      </c>
      <c r="AC516" s="231" t="s">
        <v>224</v>
      </c>
      <c r="AD516" s="231" t="s">
        <v>224</v>
      </c>
      <c r="AE516" s="231" t="s">
        <v>222</v>
      </c>
      <c r="AF516" s="231" t="s">
        <v>222</v>
      </c>
      <c r="AG516" s="231" t="s">
        <v>224</v>
      </c>
      <c r="AH516" s="231" t="s">
        <v>224</v>
      </c>
      <c r="AI516" s="231" t="s">
        <v>222</v>
      </c>
      <c r="AJ516" s="231" t="s">
        <v>224</v>
      </c>
      <c r="AK516" s="231" t="s">
        <v>222</v>
      </c>
      <c r="AL516" s="231" t="s">
        <v>224</v>
      </c>
      <c r="AM516" s="231" t="s">
        <v>224</v>
      </c>
      <c r="AN516" s="231" t="s">
        <v>224</v>
      </c>
      <c r="AO516" s="231" t="s">
        <v>224</v>
      </c>
      <c r="AP516" s="231" t="s">
        <v>224</v>
      </c>
      <c r="AQ516" s="231">
        <v>40</v>
      </c>
    </row>
    <row r="517" spans="1:43" x14ac:dyDescent="0.3">
      <c r="A517" s="231">
        <v>211038</v>
      </c>
      <c r="B517" s="231" t="s">
        <v>61</v>
      </c>
      <c r="C517" s="231" t="s">
        <v>222</v>
      </c>
      <c r="D517" s="231" t="s">
        <v>224</v>
      </c>
      <c r="E517" s="231" t="s">
        <v>222</v>
      </c>
      <c r="F517" s="231" t="s">
        <v>224</v>
      </c>
      <c r="G517" s="231" t="s">
        <v>222</v>
      </c>
      <c r="H517" s="231" t="s">
        <v>224</v>
      </c>
      <c r="I517" s="231" t="s">
        <v>224</v>
      </c>
      <c r="J517" s="231" t="s">
        <v>222</v>
      </c>
      <c r="K517" s="231" t="s">
        <v>222</v>
      </c>
      <c r="L517" s="231" t="s">
        <v>224</v>
      </c>
      <c r="M517" s="231" t="s">
        <v>224</v>
      </c>
      <c r="N517" s="231" t="s">
        <v>224</v>
      </c>
      <c r="O517" s="231" t="s">
        <v>224</v>
      </c>
      <c r="P517" s="231" t="s">
        <v>223</v>
      </c>
      <c r="Q517" s="231" t="s">
        <v>224</v>
      </c>
      <c r="R517" s="231" t="s">
        <v>224</v>
      </c>
      <c r="S517" s="231" t="s">
        <v>222</v>
      </c>
      <c r="T517" s="231" t="s">
        <v>222</v>
      </c>
      <c r="U517" s="231" t="s">
        <v>222</v>
      </c>
      <c r="V517" s="231" t="s">
        <v>222</v>
      </c>
      <c r="W517" s="231" t="s">
        <v>224</v>
      </c>
      <c r="X517" s="231" t="s">
        <v>224</v>
      </c>
      <c r="Y517" s="231" t="s">
        <v>222</v>
      </c>
      <c r="Z517" s="231" t="s">
        <v>222</v>
      </c>
      <c r="AA517" s="231" t="s">
        <v>222</v>
      </c>
      <c r="AB517" s="231" t="s">
        <v>224</v>
      </c>
      <c r="AC517" s="231" t="s">
        <v>224</v>
      </c>
      <c r="AD517" s="231" t="s">
        <v>224</v>
      </c>
      <c r="AE517" s="231" t="s">
        <v>223</v>
      </c>
      <c r="AF517" s="231" t="s">
        <v>222</v>
      </c>
      <c r="AG517" s="231" t="s">
        <v>224</v>
      </c>
      <c r="AH517" s="231" t="s">
        <v>222</v>
      </c>
      <c r="AI517" s="231" t="s">
        <v>222</v>
      </c>
      <c r="AJ517" s="231" t="s">
        <v>224</v>
      </c>
      <c r="AK517" s="231" t="s">
        <v>222</v>
      </c>
      <c r="AL517" s="231" t="s">
        <v>224</v>
      </c>
      <c r="AM517" s="231" t="s">
        <v>224</v>
      </c>
      <c r="AN517" s="231" t="s">
        <v>224</v>
      </c>
      <c r="AO517" s="231" t="s">
        <v>224</v>
      </c>
      <c r="AP517" s="231" t="s">
        <v>223</v>
      </c>
      <c r="AQ517" s="231">
        <v>40</v>
      </c>
    </row>
    <row r="518" spans="1:43" x14ac:dyDescent="0.3">
      <c r="A518" s="231">
        <v>211060</v>
      </c>
      <c r="B518" s="231" t="s">
        <v>61</v>
      </c>
      <c r="C518" s="231" t="s">
        <v>224</v>
      </c>
      <c r="D518" s="231" t="s">
        <v>224</v>
      </c>
      <c r="E518" s="231" t="s">
        <v>222</v>
      </c>
      <c r="F518" s="231" t="s">
        <v>224</v>
      </c>
      <c r="G518" s="231" t="s">
        <v>224</v>
      </c>
      <c r="H518" s="231" t="s">
        <v>224</v>
      </c>
      <c r="I518" s="231" t="s">
        <v>222</v>
      </c>
      <c r="J518" s="231" t="s">
        <v>224</v>
      </c>
      <c r="K518" s="231" t="s">
        <v>224</v>
      </c>
      <c r="L518" s="231" t="s">
        <v>224</v>
      </c>
      <c r="M518" s="231" t="s">
        <v>224</v>
      </c>
      <c r="N518" s="231" t="s">
        <v>224</v>
      </c>
      <c r="O518" s="231" t="s">
        <v>224</v>
      </c>
      <c r="P518" s="231" t="s">
        <v>223</v>
      </c>
      <c r="Q518" s="231" t="s">
        <v>224</v>
      </c>
      <c r="R518" s="231" t="s">
        <v>222</v>
      </c>
      <c r="S518" s="231" t="s">
        <v>224</v>
      </c>
      <c r="T518" s="231" t="s">
        <v>224</v>
      </c>
      <c r="U518" s="231" t="s">
        <v>224</v>
      </c>
      <c r="V518" s="231" t="s">
        <v>224</v>
      </c>
      <c r="W518" s="231" t="s">
        <v>222</v>
      </c>
      <c r="X518" s="231" t="s">
        <v>222</v>
      </c>
      <c r="Y518" s="231" t="s">
        <v>222</v>
      </c>
      <c r="Z518" s="231" t="s">
        <v>222</v>
      </c>
      <c r="AA518" s="231" t="s">
        <v>222</v>
      </c>
      <c r="AB518" s="231" t="s">
        <v>222</v>
      </c>
      <c r="AC518" s="231" t="s">
        <v>222</v>
      </c>
      <c r="AD518" s="231" t="s">
        <v>222</v>
      </c>
      <c r="AE518" s="231" t="s">
        <v>222</v>
      </c>
      <c r="AF518" s="231" t="s">
        <v>224</v>
      </c>
      <c r="AG518" s="231" t="s">
        <v>223</v>
      </c>
      <c r="AH518" s="231" t="s">
        <v>224</v>
      </c>
      <c r="AI518" s="231" t="s">
        <v>223</v>
      </c>
      <c r="AJ518" s="231" t="s">
        <v>223</v>
      </c>
      <c r="AK518" s="231" t="s">
        <v>224</v>
      </c>
      <c r="AL518" s="231" t="s">
        <v>223</v>
      </c>
      <c r="AM518" s="231" t="s">
        <v>223</v>
      </c>
      <c r="AN518" s="231" t="s">
        <v>223</v>
      </c>
      <c r="AO518" s="231" t="s">
        <v>223</v>
      </c>
      <c r="AP518" s="231" t="s">
        <v>223</v>
      </c>
      <c r="AQ518" s="231">
        <v>40</v>
      </c>
    </row>
    <row r="519" spans="1:43" x14ac:dyDescent="0.3">
      <c r="A519" s="231">
        <v>211095</v>
      </c>
      <c r="B519" s="231" t="s">
        <v>61</v>
      </c>
      <c r="C519" s="231" t="s">
        <v>224</v>
      </c>
      <c r="D519" s="231" t="s">
        <v>222</v>
      </c>
      <c r="E519" s="231" t="s">
        <v>222</v>
      </c>
      <c r="F519" s="231" t="s">
        <v>224</v>
      </c>
      <c r="G519" s="231" t="s">
        <v>224</v>
      </c>
      <c r="H519" s="231" t="s">
        <v>224</v>
      </c>
      <c r="I519" s="231" t="s">
        <v>222</v>
      </c>
      <c r="J519" s="231" t="s">
        <v>224</v>
      </c>
      <c r="K519" s="231" t="s">
        <v>222</v>
      </c>
      <c r="L519" s="231" t="s">
        <v>222</v>
      </c>
      <c r="M519" s="231" t="s">
        <v>222</v>
      </c>
      <c r="N519" s="231" t="s">
        <v>224</v>
      </c>
      <c r="O519" s="231" t="s">
        <v>224</v>
      </c>
      <c r="P519" s="231" t="s">
        <v>222</v>
      </c>
      <c r="Q519" s="231" t="s">
        <v>224</v>
      </c>
      <c r="R519" s="231" t="s">
        <v>222</v>
      </c>
      <c r="S519" s="231" t="s">
        <v>222</v>
      </c>
      <c r="T519" s="231" t="s">
        <v>224</v>
      </c>
      <c r="U519" s="231" t="s">
        <v>224</v>
      </c>
      <c r="V519" s="231" t="s">
        <v>222</v>
      </c>
      <c r="W519" s="231" t="s">
        <v>224</v>
      </c>
      <c r="X519" s="231" t="s">
        <v>224</v>
      </c>
      <c r="Y519" s="231" t="s">
        <v>224</v>
      </c>
      <c r="Z519" s="231" t="s">
        <v>222</v>
      </c>
      <c r="AA519" s="231" t="s">
        <v>222</v>
      </c>
      <c r="AB519" s="231" t="s">
        <v>224</v>
      </c>
      <c r="AC519" s="231" t="s">
        <v>224</v>
      </c>
      <c r="AD519" s="231" t="s">
        <v>224</v>
      </c>
      <c r="AE519" s="231" t="s">
        <v>222</v>
      </c>
      <c r="AF519" s="231" t="s">
        <v>222</v>
      </c>
      <c r="AG519" s="231" t="s">
        <v>222</v>
      </c>
      <c r="AH519" s="231" t="s">
        <v>222</v>
      </c>
      <c r="AI519" s="231" t="s">
        <v>222</v>
      </c>
      <c r="AJ519" s="231" t="s">
        <v>222</v>
      </c>
      <c r="AK519" s="231" t="s">
        <v>222</v>
      </c>
      <c r="AL519" s="231" t="s">
        <v>222</v>
      </c>
      <c r="AM519" s="231" t="s">
        <v>224</v>
      </c>
      <c r="AN519" s="231" t="s">
        <v>222</v>
      </c>
      <c r="AO519" s="231" t="s">
        <v>224</v>
      </c>
      <c r="AP519" s="231" t="s">
        <v>222</v>
      </c>
      <c r="AQ519" s="231">
        <v>40</v>
      </c>
    </row>
    <row r="520" spans="1:43" x14ac:dyDescent="0.3">
      <c r="A520" s="231">
        <v>211122</v>
      </c>
      <c r="B520" s="231" t="s">
        <v>61</v>
      </c>
      <c r="C520" s="231" t="s">
        <v>222</v>
      </c>
      <c r="D520" s="231" t="s">
        <v>222</v>
      </c>
      <c r="E520" s="231" t="s">
        <v>222</v>
      </c>
      <c r="F520" s="231" t="s">
        <v>223</v>
      </c>
      <c r="G520" s="231" t="s">
        <v>224</v>
      </c>
      <c r="H520" s="231" t="s">
        <v>224</v>
      </c>
      <c r="I520" s="231" t="s">
        <v>224</v>
      </c>
      <c r="J520" s="231" t="s">
        <v>222</v>
      </c>
      <c r="K520" s="231" t="s">
        <v>224</v>
      </c>
      <c r="L520" s="231" t="s">
        <v>224</v>
      </c>
      <c r="M520" s="231" t="s">
        <v>222</v>
      </c>
      <c r="N520" s="231" t="s">
        <v>224</v>
      </c>
      <c r="O520" s="231" t="s">
        <v>224</v>
      </c>
      <c r="P520" s="231" t="s">
        <v>224</v>
      </c>
      <c r="Q520" s="231" t="s">
        <v>222</v>
      </c>
      <c r="R520" s="231" t="s">
        <v>224</v>
      </c>
      <c r="S520" s="231" t="s">
        <v>224</v>
      </c>
      <c r="T520" s="231" t="s">
        <v>224</v>
      </c>
      <c r="U520" s="231" t="s">
        <v>224</v>
      </c>
      <c r="V520" s="231" t="s">
        <v>224</v>
      </c>
      <c r="W520" s="231" t="s">
        <v>224</v>
      </c>
      <c r="X520" s="231" t="s">
        <v>224</v>
      </c>
      <c r="Y520" s="231" t="s">
        <v>222</v>
      </c>
      <c r="Z520" s="231" t="s">
        <v>224</v>
      </c>
      <c r="AA520" s="231" t="s">
        <v>222</v>
      </c>
      <c r="AB520" s="231" t="s">
        <v>222</v>
      </c>
      <c r="AC520" s="231" t="s">
        <v>224</v>
      </c>
      <c r="AD520" s="231" t="s">
        <v>224</v>
      </c>
      <c r="AE520" s="231" t="s">
        <v>222</v>
      </c>
      <c r="AF520" s="231" t="s">
        <v>222</v>
      </c>
      <c r="AG520" s="231" t="s">
        <v>224</v>
      </c>
      <c r="AH520" s="231" t="s">
        <v>224</v>
      </c>
      <c r="AI520" s="231" t="s">
        <v>224</v>
      </c>
      <c r="AJ520" s="231" t="s">
        <v>224</v>
      </c>
      <c r="AK520" s="231" t="s">
        <v>223</v>
      </c>
      <c r="AL520" s="231" t="s">
        <v>223</v>
      </c>
      <c r="AM520" s="231" t="s">
        <v>223</v>
      </c>
      <c r="AN520" s="231" t="s">
        <v>223</v>
      </c>
      <c r="AO520" s="231" t="s">
        <v>223</v>
      </c>
      <c r="AP520" s="231" t="s">
        <v>223</v>
      </c>
      <c r="AQ520" s="231">
        <v>40</v>
      </c>
    </row>
    <row r="521" spans="1:43" x14ac:dyDescent="0.3">
      <c r="A521" s="231">
        <v>211150</v>
      </c>
      <c r="B521" s="231" t="s">
        <v>61</v>
      </c>
      <c r="C521" s="231" t="s">
        <v>222</v>
      </c>
      <c r="D521" s="231" t="s">
        <v>224</v>
      </c>
      <c r="E521" s="231" t="s">
        <v>224</v>
      </c>
      <c r="F521" s="231" t="s">
        <v>224</v>
      </c>
      <c r="G521" s="231" t="s">
        <v>222</v>
      </c>
      <c r="H521" s="231" t="s">
        <v>224</v>
      </c>
      <c r="I521" s="231" t="s">
        <v>224</v>
      </c>
      <c r="J521" s="231" t="s">
        <v>222</v>
      </c>
      <c r="K521" s="231" t="s">
        <v>222</v>
      </c>
      <c r="L521" s="231" t="s">
        <v>224</v>
      </c>
      <c r="M521" s="231" t="s">
        <v>224</v>
      </c>
      <c r="N521" s="231" t="s">
        <v>224</v>
      </c>
      <c r="O521" s="231" t="s">
        <v>224</v>
      </c>
      <c r="P521" s="231" t="s">
        <v>224</v>
      </c>
      <c r="Q521" s="231" t="s">
        <v>222</v>
      </c>
      <c r="R521" s="231" t="s">
        <v>222</v>
      </c>
      <c r="S521" s="231" t="s">
        <v>224</v>
      </c>
      <c r="T521" s="231" t="s">
        <v>224</v>
      </c>
      <c r="U521" s="231" t="s">
        <v>224</v>
      </c>
      <c r="V521" s="231" t="s">
        <v>224</v>
      </c>
      <c r="W521" s="231" t="s">
        <v>224</v>
      </c>
      <c r="X521" s="231" t="s">
        <v>222</v>
      </c>
      <c r="Y521" s="231" t="s">
        <v>222</v>
      </c>
      <c r="Z521" s="231" t="s">
        <v>222</v>
      </c>
      <c r="AA521" s="231" t="s">
        <v>222</v>
      </c>
      <c r="AB521" s="231" t="s">
        <v>222</v>
      </c>
      <c r="AC521" s="231" t="s">
        <v>222</v>
      </c>
      <c r="AD521" s="231" t="s">
        <v>224</v>
      </c>
      <c r="AE521" s="231" t="s">
        <v>224</v>
      </c>
      <c r="AF521" s="231" t="s">
        <v>224</v>
      </c>
      <c r="AG521" s="231" t="s">
        <v>222</v>
      </c>
      <c r="AH521" s="231" t="s">
        <v>223</v>
      </c>
      <c r="AI521" s="231" t="s">
        <v>223</v>
      </c>
      <c r="AJ521" s="231" t="s">
        <v>222</v>
      </c>
      <c r="AK521" s="231" t="s">
        <v>223</v>
      </c>
      <c r="AL521" s="231" t="s">
        <v>223</v>
      </c>
      <c r="AM521" s="231" t="s">
        <v>223</v>
      </c>
      <c r="AN521" s="231" t="s">
        <v>223</v>
      </c>
      <c r="AO521" s="231" t="s">
        <v>224</v>
      </c>
      <c r="AP521" s="231" t="s">
        <v>224</v>
      </c>
      <c r="AQ521" s="231">
        <v>40</v>
      </c>
    </row>
    <row r="522" spans="1:43" x14ac:dyDescent="0.3">
      <c r="A522" s="231">
        <v>211161</v>
      </c>
      <c r="B522" s="231" t="s">
        <v>61</v>
      </c>
      <c r="C522" s="231" t="s">
        <v>224</v>
      </c>
      <c r="D522" s="231" t="s">
        <v>224</v>
      </c>
      <c r="E522" s="231" t="s">
        <v>222</v>
      </c>
      <c r="F522" s="231" t="s">
        <v>224</v>
      </c>
      <c r="G522" s="231" t="s">
        <v>224</v>
      </c>
      <c r="H522" s="231" t="s">
        <v>224</v>
      </c>
      <c r="I522" s="231" t="s">
        <v>224</v>
      </c>
      <c r="J522" s="231" t="s">
        <v>222</v>
      </c>
      <c r="K522" s="231" t="s">
        <v>222</v>
      </c>
      <c r="L522" s="231" t="s">
        <v>224</v>
      </c>
      <c r="M522" s="231" t="s">
        <v>224</v>
      </c>
      <c r="N522" s="231" t="s">
        <v>223</v>
      </c>
      <c r="O522" s="231" t="s">
        <v>224</v>
      </c>
      <c r="P522" s="231" t="s">
        <v>224</v>
      </c>
      <c r="Q522" s="231" t="s">
        <v>222</v>
      </c>
      <c r="R522" s="231" t="s">
        <v>224</v>
      </c>
      <c r="S522" s="231" t="s">
        <v>222</v>
      </c>
      <c r="T522" s="231" t="s">
        <v>224</v>
      </c>
      <c r="U522" s="231" t="s">
        <v>224</v>
      </c>
      <c r="V522" s="231" t="s">
        <v>224</v>
      </c>
      <c r="W522" s="231" t="s">
        <v>224</v>
      </c>
      <c r="X522" s="231" t="s">
        <v>224</v>
      </c>
      <c r="Y522" s="231" t="s">
        <v>222</v>
      </c>
      <c r="Z522" s="231" t="s">
        <v>224</v>
      </c>
      <c r="AA522" s="231" t="s">
        <v>224</v>
      </c>
      <c r="AB522" s="231" t="s">
        <v>224</v>
      </c>
      <c r="AC522" s="231" t="s">
        <v>223</v>
      </c>
      <c r="AD522" s="231" t="s">
        <v>224</v>
      </c>
      <c r="AE522" s="231" t="s">
        <v>222</v>
      </c>
      <c r="AF522" s="231" t="s">
        <v>224</v>
      </c>
      <c r="AG522" s="231" t="s">
        <v>224</v>
      </c>
      <c r="AH522" s="231" t="s">
        <v>224</v>
      </c>
      <c r="AI522" s="231" t="s">
        <v>223</v>
      </c>
      <c r="AJ522" s="231" t="s">
        <v>224</v>
      </c>
      <c r="AK522" s="231" t="s">
        <v>224</v>
      </c>
      <c r="AL522" s="231" t="s">
        <v>223</v>
      </c>
      <c r="AM522" s="231" t="s">
        <v>223</v>
      </c>
      <c r="AN522" s="231" t="s">
        <v>223</v>
      </c>
      <c r="AO522" s="231" t="s">
        <v>224</v>
      </c>
      <c r="AP522" s="231" t="s">
        <v>224</v>
      </c>
      <c r="AQ522" s="231">
        <v>40</v>
      </c>
    </row>
    <row r="523" spans="1:43" x14ac:dyDescent="0.3">
      <c r="A523" s="231">
        <v>211164</v>
      </c>
      <c r="B523" s="231" t="s">
        <v>61</v>
      </c>
      <c r="C523" s="231" t="s">
        <v>224</v>
      </c>
      <c r="D523" s="231" t="s">
        <v>224</v>
      </c>
      <c r="E523" s="231" t="s">
        <v>224</v>
      </c>
      <c r="F523" s="231" t="s">
        <v>224</v>
      </c>
      <c r="G523" s="231" t="s">
        <v>224</v>
      </c>
      <c r="H523" s="231" t="s">
        <v>224</v>
      </c>
      <c r="I523" s="231" t="s">
        <v>224</v>
      </c>
      <c r="J523" s="231" t="s">
        <v>224</v>
      </c>
      <c r="K523" s="231" t="s">
        <v>224</v>
      </c>
      <c r="L523" s="231" t="s">
        <v>224</v>
      </c>
      <c r="M523" s="231" t="s">
        <v>224</v>
      </c>
      <c r="N523" s="231" t="s">
        <v>224</v>
      </c>
      <c r="O523" s="231" t="s">
        <v>224</v>
      </c>
      <c r="P523" s="231" t="s">
        <v>222</v>
      </c>
      <c r="Q523" s="231" t="s">
        <v>222</v>
      </c>
      <c r="R523" s="231" t="s">
        <v>224</v>
      </c>
      <c r="S523" s="231" t="s">
        <v>224</v>
      </c>
      <c r="T523" s="231" t="s">
        <v>224</v>
      </c>
      <c r="U523" s="231" t="s">
        <v>224</v>
      </c>
      <c r="V523" s="231" t="s">
        <v>224</v>
      </c>
      <c r="W523" s="231" t="s">
        <v>224</v>
      </c>
      <c r="X523" s="231" t="s">
        <v>224</v>
      </c>
      <c r="Y523" s="231" t="s">
        <v>222</v>
      </c>
      <c r="Z523" s="231" t="s">
        <v>224</v>
      </c>
      <c r="AA523" s="231" t="s">
        <v>222</v>
      </c>
      <c r="AB523" s="231" t="s">
        <v>224</v>
      </c>
      <c r="AC523" s="231" t="s">
        <v>224</v>
      </c>
      <c r="AD523" s="231" t="s">
        <v>224</v>
      </c>
      <c r="AE523" s="231" t="s">
        <v>222</v>
      </c>
      <c r="AF523" s="231" t="s">
        <v>224</v>
      </c>
      <c r="AG523" s="231" t="s">
        <v>222</v>
      </c>
      <c r="AH523" s="231" t="s">
        <v>222</v>
      </c>
      <c r="AI523" s="231" t="s">
        <v>224</v>
      </c>
      <c r="AJ523" s="231" t="s">
        <v>222</v>
      </c>
      <c r="AK523" s="231" t="s">
        <v>222</v>
      </c>
      <c r="AL523" s="231" t="s">
        <v>222</v>
      </c>
      <c r="AM523" s="231" t="s">
        <v>222</v>
      </c>
      <c r="AN523" s="231" t="s">
        <v>222</v>
      </c>
      <c r="AO523" s="231" t="s">
        <v>222</v>
      </c>
      <c r="AP523" s="231" t="s">
        <v>222</v>
      </c>
      <c r="AQ523" s="231">
        <v>40</v>
      </c>
    </row>
    <row r="524" spans="1:43" x14ac:dyDescent="0.3">
      <c r="A524" s="231">
        <v>211183</v>
      </c>
      <c r="B524" s="231" t="s">
        <v>61</v>
      </c>
      <c r="C524" s="231" t="s">
        <v>224</v>
      </c>
      <c r="D524" s="231" t="s">
        <v>224</v>
      </c>
      <c r="E524" s="231" t="s">
        <v>222</v>
      </c>
      <c r="F524" s="231" t="s">
        <v>224</v>
      </c>
      <c r="G524" s="231" t="s">
        <v>224</v>
      </c>
      <c r="H524" s="231" t="s">
        <v>224</v>
      </c>
      <c r="I524" s="231" t="s">
        <v>222</v>
      </c>
      <c r="J524" s="231" t="s">
        <v>222</v>
      </c>
      <c r="K524" s="231" t="s">
        <v>222</v>
      </c>
      <c r="L524" s="231" t="s">
        <v>224</v>
      </c>
      <c r="M524" s="231" t="s">
        <v>222</v>
      </c>
      <c r="N524" s="231" t="s">
        <v>224</v>
      </c>
      <c r="O524" s="231" t="s">
        <v>224</v>
      </c>
      <c r="P524" s="231" t="s">
        <v>224</v>
      </c>
      <c r="Q524" s="231" t="s">
        <v>224</v>
      </c>
      <c r="R524" s="231" t="s">
        <v>223</v>
      </c>
      <c r="S524" s="231" t="s">
        <v>222</v>
      </c>
      <c r="T524" s="231" t="s">
        <v>224</v>
      </c>
      <c r="U524" s="231" t="s">
        <v>224</v>
      </c>
      <c r="V524" s="231" t="s">
        <v>222</v>
      </c>
      <c r="W524" s="231" t="s">
        <v>222</v>
      </c>
      <c r="X524" s="231" t="s">
        <v>222</v>
      </c>
      <c r="Y524" s="231" t="s">
        <v>223</v>
      </c>
      <c r="Z524" s="231" t="s">
        <v>222</v>
      </c>
      <c r="AA524" s="231" t="s">
        <v>224</v>
      </c>
      <c r="AB524" s="231" t="s">
        <v>222</v>
      </c>
      <c r="AC524" s="231" t="s">
        <v>224</v>
      </c>
      <c r="AD524" s="231" t="s">
        <v>222</v>
      </c>
      <c r="AE524" s="231" t="s">
        <v>222</v>
      </c>
      <c r="AF524" s="231" t="s">
        <v>224</v>
      </c>
      <c r="AG524" s="231" t="s">
        <v>224</v>
      </c>
      <c r="AH524" s="231" t="s">
        <v>224</v>
      </c>
      <c r="AI524" s="231" t="s">
        <v>222</v>
      </c>
      <c r="AJ524" s="231" t="s">
        <v>224</v>
      </c>
      <c r="AK524" s="231" t="s">
        <v>223</v>
      </c>
      <c r="AL524" s="231" t="s">
        <v>224</v>
      </c>
      <c r="AM524" s="231" t="s">
        <v>224</v>
      </c>
      <c r="AN524" s="231" t="s">
        <v>223</v>
      </c>
      <c r="AO524" s="231" t="s">
        <v>223</v>
      </c>
      <c r="AP524" s="231" t="s">
        <v>224</v>
      </c>
      <c r="AQ524" s="231">
        <v>40</v>
      </c>
    </row>
    <row r="525" spans="1:43" x14ac:dyDescent="0.3">
      <c r="A525" s="231">
        <v>211184</v>
      </c>
      <c r="B525" s="231" t="s">
        <v>61</v>
      </c>
      <c r="C525" s="231" t="s">
        <v>222</v>
      </c>
      <c r="D525" s="231" t="s">
        <v>222</v>
      </c>
      <c r="E525" s="231" t="s">
        <v>222</v>
      </c>
      <c r="F525" s="231" t="s">
        <v>222</v>
      </c>
      <c r="G525" s="231" t="s">
        <v>224</v>
      </c>
      <c r="H525" s="231" t="s">
        <v>222</v>
      </c>
      <c r="I525" s="231" t="s">
        <v>222</v>
      </c>
      <c r="J525" s="231" t="s">
        <v>222</v>
      </c>
      <c r="K525" s="231" t="s">
        <v>224</v>
      </c>
      <c r="L525" s="231" t="s">
        <v>222</v>
      </c>
      <c r="M525" s="231" t="s">
        <v>222</v>
      </c>
      <c r="N525" s="231" t="s">
        <v>224</v>
      </c>
      <c r="O525" s="231" t="s">
        <v>224</v>
      </c>
      <c r="P525" s="231" t="s">
        <v>222</v>
      </c>
      <c r="Q525" s="231" t="s">
        <v>222</v>
      </c>
      <c r="R525" s="231" t="s">
        <v>224</v>
      </c>
      <c r="S525" s="231" t="s">
        <v>222</v>
      </c>
      <c r="T525" s="231" t="s">
        <v>224</v>
      </c>
      <c r="U525" s="231" t="s">
        <v>224</v>
      </c>
      <c r="V525" s="231" t="s">
        <v>224</v>
      </c>
      <c r="W525" s="231" t="s">
        <v>222</v>
      </c>
      <c r="X525" s="231" t="s">
        <v>222</v>
      </c>
      <c r="Y525" s="231" t="s">
        <v>222</v>
      </c>
      <c r="Z525" s="231" t="s">
        <v>222</v>
      </c>
      <c r="AA525" s="231" t="s">
        <v>222</v>
      </c>
      <c r="AB525" s="231" t="s">
        <v>224</v>
      </c>
      <c r="AC525" s="231" t="s">
        <v>224</v>
      </c>
      <c r="AD525" s="231" t="s">
        <v>222</v>
      </c>
      <c r="AE525" s="231" t="s">
        <v>224</v>
      </c>
      <c r="AF525" s="231" t="s">
        <v>222</v>
      </c>
      <c r="AG525" s="231" t="s">
        <v>224</v>
      </c>
      <c r="AH525" s="231" t="s">
        <v>224</v>
      </c>
      <c r="AI525" s="231" t="s">
        <v>224</v>
      </c>
      <c r="AJ525" s="231" t="s">
        <v>224</v>
      </c>
      <c r="AK525" s="231" t="s">
        <v>224</v>
      </c>
      <c r="AL525" s="231" t="s">
        <v>223</v>
      </c>
      <c r="AM525" s="231" t="s">
        <v>223</v>
      </c>
      <c r="AN525" s="231" t="s">
        <v>223</v>
      </c>
      <c r="AO525" s="231" t="s">
        <v>223</v>
      </c>
      <c r="AP525" s="231" t="s">
        <v>223</v>
      </c>
      <c r="AQ525" s="231">
        <v>40</v>
      </c>
    </row>
    <row r="526" spans="1:43" x14ac:dyDescent="0.3">
      <c r="A526" s="231">
        <v>211237</v>
      </c>
      <c r="B526" s="231" t="s">
        <v>61</v>
      </c>
      <c r="C526" s="231" t="s">
        <v>224</v>
      </c>
      <c r="D526" s="231" t="s">
        <v>224</v>
      </c>
      <c r="E526" s="231" t="s">
        <v>224</v>
      </c>
      <c r="F526" s="231" t="s">
        <v>224</v>
      </c>
      <c r="G526" s="231" t="s">
        <v>222</v>
      </c>
      <c r="H526" s="231" t="s">
        <v>222</v>
      </c>
      <c r="I526" s="231" t="s">
        <v>224</v>
      </c>
      <c r="J526" s="231" t="s">
        <v>224</v>
      </c>
      <c r="K526" s="231" t="s">
        <v>224</v>
      </c>
      <c r="L526" s="231" t="s">
        <v>224</v>
      </c>
      <c r="M526" s="231" t="s">
        <v>224</v>
      </c>
      <c r="N526" s="231" t="s">
        <v>224</v>
      </c>
      <c r="O526" s="231" t="s">
        <v>224</v>
      </c>
      <c r="P526" s="231" t="s">
        <v>224</v>
      </c>
      <c r="Q526" s="231" t="s">
        <v>224</v>
      </c>
      <c r="R526" s="231" t="s">
        <v>224</v>
      </c>
      <c r="S526" s="231" t="s">
        <v>222</v>
      </c>
      <c r="T526" s="231" t="s">
        <v>224</v>
      </c>
      <c r="U526" s="231" t="s">
        <v>224</v>
      </c>
      <c r="V526" s="231" t="s">
        <v>224</v>
      </c>
      <c r="W526" s="231" t="s">
        <v>222</v>
      </c>
      <c r="X526" s="231" t="s">
        <v>224</v>
      </c>
      <c r="Y526" s="231" t="s">
        <v>224</v>
      </c>
      <c r="Z526" s="231" t="s">
        <v>222</v>
      </c>
      <c r="AA526" s="231" t="s">
        <v>222</v>
      </c>
      <c r="AB526" s="231" t="s">
        <v>222</v>
      </c>
      <c r="AC526" s="231" t="s">
        <v>222</v>
      </c>
      <c r="AD526" s="231" t="s">
        <v>224</v>
      </c>
      <c r="AE526" s="231" t="s">
        <v>223</v>
      </c>
      <c r="AF526" s="231" t="s">
        <v>223</v>
      </c>
      <c r="AG526" s="231" t="s">
        <v>224</v>
      </c>
      <c r="AH526" s="231" t="s">
        <v>224</v>
      </c>
      <c r="AI526" s="231" t="s">
        <v>224</v>
      </c>
      <c r="AJ526" s="231" t="s">
        <v>224</v>
      </c>
      <c r="AK526" s="231" t="s">
        <v>224</v>
      </c>
      <c r="AL526" s="231" t="s">
        <v>223</v>
      </c>
      <c r="AM526" s="231" t="s">
        <v>223</v>
      </c>
      <c r="AN526" s="231" t="s">
        <v>223</v>
      </c>
      <c r="AO526" s="231" t="s">
        <v>223</v>
      </c>
      <c r="AP526" s="231" t="s">
        <v>223</v>
      </c>
      <c r="AQ526" s="231">
        <v>40</v>
      </c>
    </row>
    <row r="527" spans="1:43" x14ac:dyDescent="0.3">
      <c r="A527" s="231">
        <v>211284</v>
      </c>
      <c r="B527" s="231" t="s">
        <v>61</v>
      </c>
      <c r="C527" s="231" t="s">
        <v>222</v>
      </c>
      <c r="D527" s="231" t="s">
        <v>222</v>
      </c>
      <c r="E527" s="231" t="s">
        <v>222</v>
      </c>
      <c r="F527" s="231" t="s">
        <v>222</v>
      </c>
      <c r="G527" s="231" t="s">
        <v>222</v>
      </c>
      <c r="H527" s="231" t="s">
        <v>222</v>
      </c>
      <c r="I527" s="231" t="s">
        <v>222</v>
      </c>
      <c r="J527" s="231" t="s">
        <v>222</v>
      </c>
      <c r="K527" s="231" t="s">
        <v>222</v>
      </c>
      <c r="L527" s="231" t="s">
        <v>222</v>
      </c>
      <c r="M527" s="231" t="s">
        <v>224</v>
      </c>
      <c r="N527" s="231" t="s">
        <v>224</v>
      </c>
      <c r="O527" s="231" t="s">
        <v>224</v>
      </c>
      <c r="P527" s="231" t="s">
        <v>224</v>
      </c>
      <c r="Q527" s="231" t="s">
        <v>222</v>
      </c>
      <c r="R527" s="231" t="s">
        <v>222</v>
      </c>
      <c r="S527" s="231" t="s">
        <v>222</v>
      </c>
      <c r="T527" s="231" t="s">
        <v>224</v>
      </c>
      <c r="U527" s="231" t="s">
        <v>224</v>
      </c>
      <c r="V527" s="231" t="s">
        <v>222</v>
      </c>
      <c r="W527" s="231" t="s">
        <v>224</v>
      </c>
      <c r="X527" s="231" t="s">
        <v>224</v>
      </c>
      <c r="Y527" s="231" t="s">
        <v>222</v>
      </c>
      <c r="Z527" s="231" t="s">
        <v>222</v>
      </c>
      <c r="AA527" s="231" t="s">
        <v>222</v>
      </c>
      <c r="AB527" s="231" t="s">
        <v>224</v>
      </c>
      <c r="AC527" s="231" t="s">
        <v>224</v>
      </c>
      <c r="AD527" s="231" t="s">
        <v>224</v>
      </c>
      <c r="AE527" s="231" t="s">
        <v>222</v>
      </c>
      <c r="AF527" s="231" t="s">
        <v>222</v>
      </c>
      <c r="AG527" s="231" t="s">
        <v>222</v>
      </c>
      <c r="AH527" s="231" t="s">
        <v>222</v>
      </c>
      <c r="AI527" s="231" t="s">
        <v>222</v>
      </c>
      <c r="AJ527" s="231" t="s">
        <v>224</v>
      </c>
      <c r="AK527" s="231" t="s">
        <v>222</v>
      </c>
      <c r="AL527" s="231" t="s">
        <v>224</v>
      </c>
      <c r="AM527" s="231" t="s">
        <v>224</v>
      </c>
      <c r="AN527" s="231" t="s">
        <v>222</v>
      </c>
      <c r="AO527" s="231" t="s">
        <v>222</v>
      </c>
      <c r="AP527" s="231" t="s">
        <v>222</v>
      </c>
      <c r="AQ527" s="231">
        <v>40</v>
      </c>
    </row>
    <row r="528" spans="1:43" x14ac:dyDescent="0.3">
      <c r="A528" s="231">
        <v>211297</v>
      </c>
      <c r="B528" s="231" t="s">
        <v>61</v>
      </c>
      <c r="C528" s="231" t="s">
        <v>222</v>
      </c>
      <c r="D528" s="231" t="s">
        <v>222</v>
      </c>
      <c r="E528" s="231" t="s">
        <v>224</v>
      </c>
      <c r="F528" s="231" t="s">
        <v>222</v>
      </c>
      <c r="G528" s="231" t="s">
        <v>224</v>
      </c>
      <c r="H528" s="231" t="s">
        <v>224</v>
      </c>
      <c r="I528" s="231" t="s">
        <v>224</v>
      </c>
      <c r="J528" s="231" t="s">
        <v>224</v>
      </c>
      <c r="K528" s="231" t="s">
        <v>222</v>
      </c>
      <c r="L528" s="231" t="s">
        <v>224</v>
      </c>
      <c r="M528" s="231" t="s">
        <v>224</v>
      </c>
      <c r="N528" s="231" t="s">
        <v>224</v>
      </c>
      <c r="O528" s="231" t="s">
        <v>224</v>
      </c>
      <c r="P528" s="231" t="s">
        <v>224</v>
      </c>
      <c r="Q528" s="231" t="s">
        <v>224</v>
      </c>
      <c r="R528" s="231" t="s">
        <v>222</v>
      </c>
      <c r="S528" s="231" t="s">
        <v>224</v>
      </c>
      <c r="T528" s="231" t="s">
        <v>224</v>
      </c>
      <c r="U528" s="231" t="s">
        <v>224</v>
      </c>
      <c r="V528" s="231" t="s">
        <v>224</v>
      </c>
      <c r="W528" s="231" t="s">
        <v>224</v>
      </c>
      <c r="X528" s="231" t="s">
        <v>224</v>
      </c>
      <c r="Y528" s="231" t="s">
        <v>224</v>
      </c>
      <c r="Z528" s="231" t="s">
        <v>222</v>
      </c>
      <c r="AA528" s="231" t="s">
        <v>222</v>
      </c>
      <c r="AB528" s="231" t="s">
        <v>224</v>
      </c>
      <c r="AC528" s="231" t="s">
        <v>224</v>
      </c>
      <c r="AD528" s="231" t="s">
        <v>224</v>
      </c>
      <c r="AE528" s="231" t="s">
        <v>224</v>
      </c>
      <c r="AF528" s="231" t="s">
        <v>224</v>
      </c>
      <c r="AG528" s="231" t="s">
        <v>224</v>
      </c>
      <c r="AH528" s="231" t="s">
        <v>224</v>
      </c>
      <c r="AI528" s="231" t="s">
        <v>224</v>
      </c>
      <c r="AJ528" s="231" t="s">
        <v>224</v>
      </c>
      <c r="AK528" s="231" t="s">
        <v>223</v>
      </c>
      <c r="AL528" s="231" t="s">
        <v>223</v>
      </c>
      <c r="AM528" s="231" t="s">
        <v>223</v>
      </c>
      <c r="AN528" s="231" t="s">
        <v>223</v>
      </c>
      <c r="AO528" s="231" t="s">
        <v>223</v>
      </c>
      <c r="AP528" s="231" t="s">
        <v>223</v>
      </c>
      <c r="AQ528" s="231">
        <v>40</v>
      </c>
    </row>
    <row r="529" spans="1:43" x14ac:dyDescent="0.3">
      <c r="A529" s="231">
        <v>211309</v>
      </c>
      <c r="B529" s="231" t="s">
        <v>61</v>
      </c>
      <c r="C529" s="231" t="s">
        <v>224</v>
      </c>
      <c r="D529" s="231" t="s">
        <v>222</v>
      </c>
      <c r="E529" s="231" t="s">
        <v>222</v>
      </c>
      <c r="F529" s="231" t="s">
        <v>222</v>
      </c>
      <c r="G529" s="231" t="s">
        <v>222</v>
      </c>
      <c r="H529" s="231" t="s">
        <v>222</v>
      </c>
      <c r="I529" s="231" t="s">
        <v>222</v>
      </c>
      <c r="J529" s="231" t="s">
        <v>222</v>
      </c>
      <c r="K529" s="231" t="s">
        <v>222</v>
      </c>
      <c r="L529" s="231" t="s">
        <v>222</v>
      </c>
      <c r="M529" s="231" t="s">
        <v>222</v>
      </c>
      <c r="N529" s="231" t="s">
        <v>224</v>
      </c>
      <c r="O529" s="231" t="s">
        <v>222</v>
      </c>
      <c r="P529" s="231" t="s">
        <v>224</v>
      </c>
      <c r="Q529" s="231" t="s">
        <v>224</v>
      </c>
      <c r="R529" s="231" t="s">
        <v>224</v>
      </c>
      <c r="S529" s="231" t="s">
        <v>222</v>
      </c>
      <c r="T529" s="231" t="s">
        <v>224</v>
      </c>
      <c r="U529" s="231" t="s">
        <v>224</v>
      </c>
      <c r="V529" s="231" t="s">
        <v>224</v>
      </c>
      <c r="W529" s="231" t="s">
        <v>222</v>
      </c>
      <c r="X529" s="231" t="s">
        <v>224</v>
      </c>
      <c r="Y529" s="231" t="s">
        <v>223</v>
      </c>
      <c r="Z529" s="231" t="s">
        <v>222</v>
      </c>
      <c r="AA529" s="231" t="s">
        <v>222</v>
      </c>
      <c r="AB529" s="231" t="s">
        <v>224</v>
      </c>
      <c r="AC529" s="231" t="s">
        <v>224</v>
      </c>
      <c r="AD529" s="231" t="s">
        <v>222</v>
      </c>
      <c r="AE529" s="231" t="s">
        <v>224</v>
      </c>
      <c r="AF529" s="231" t="s">
        <v>222</v>
      </c>
      <c r="AG529" s="231" t="s">
        <v>224</v>
      </c>
      <c r="AH529" s="231" t="s">
        <v>222</v>
      </c>
      <c r="AI529" s="231" t="s">
        <v>222</v>
      </c>
      <c r="AJ529" s="231" t="s">
        <v>224</v>
      </c>
      <c r="AK529" s="231" t="s">
        <v>224</v>
      </c>
      <c r="AL529" s="231" t="s">
        <v>222</v>
      </c>
      <c r="AM529" s="231" t="s">
        <v>224</v>
      </c>
      <c r="AN529" s="231" t="s">
        <v>222</v>
      </c>
      <c r="AO529" s="231" t="s">
        <v>222</v>
      </c>
      <c r="AP529" s="231" t="s">
        <v>224</v>
      </c>
      <c r="AQ529" s="231">
        <v>40</v>
      </c>
    </row>
    <row r="530" spans="1:43" x14ac:dyDescent="0.3">
      <c r="A530" s="231">
        <v>211317</v>
      </c>
      <c r="B530" s="231" t="s">
        <v>61</v>
      </c>
      <c r="C530" s="231" t="s">
        <v>222</v>
      </c>
      <c r="D530" s="231" t="s">
        <v>224</v>
      </c>
      <c r="E530" s="231" t="s">
        <v>222</v>
      </c>
      <c r="F530" s="231" t="s">
        <v>222</v>
      </c>
      <c r="G530" s="231" t="s">
        <v>224</v>
      </c>
      <c r="H530" s="231" t="s">
        <v>224</v>
      </c>
      <c r="I530" s="231" t="s">
        <v>224</v>
      </c>
      <c r="J530" s="231" t="s">
        <v>224</v>
      </c>
      <c r="K530" s="231" t="s">
        <v>224</v>
      </c>
      <c r="L530" s="231" t="s">
        <v>224</v>
      </c>
      <c r="M530" s="231" t="s">
        <v>222</v>
      </c>
      <c r="N530" s="231" t="s">
        <v>224</v>
      </c>
      <c r="O530" s="231" t="s">
        <v>224</v>
      </c>
      <c r="P530" s="231" t="s">
        <v>222</v>
      </c>
      <c r="Q530" s="231" t="s">
        <v>224</v>
      </c>
      <c r="R530" s="231" t="s">
        <v>224</v>
      </c>
      <c r="S530" s="231" t="s">
        <v>224</v>
      </c>
      <c r="T530" s="231" t="s">
        <v>224</v>
      </c>
      <c r="U530" s="231" t="s">
        <v>224</v>
      </c>
      <c r="V530" s="231" t="s">
        <v>224</v>
      </c>
      <c r="W530" s="231" t="s">
        <v>224</v>
      </c>
      <c r="X530" s="231" t="s">
        <v>222</v>
      </c>
      <c r="Y530" s="231" t="s">
        <v>224</v>
      </c>
      <c r="Z530" s="231" t="s">
        <v>224</v>
      </c>
      <c r="AA530" s="231" t="s">
        <v>224</v>
      </c>
      <c r="AB530" s="231" t="s">
        <v>224</v>
      </c>
      <c r="AC530" s="231" t="s">
        <v>224</v>
      </c>
      <c r="AD530" s="231" t="s">
        <v>224</v>
      </c>
      <c r="AE530" s="231" t="s">
        <v>222</v>
      </c>
      <c r="AF530" s="231" t="s">
        <v>224</v>
      </c>
      <c r="AG530" s="231" t="s">
        <v>224</v>
      </c>
      <c r="AH530" s="231" t="s">
        <v>224</v>
      </c>
      <c r="AI530" s="231" t="s">
        <v>224</v>
      </c>
      <c r="AJ530" s="231" t="s">
        <v>224</v>
      </c>
      <c r="AK530" s="231" t="s">
        <v>224</v>
      </c>
      <c r="AL530" s="231" t="s">
        <v>224</v>
      </c>
      <c r="AM530" s="231" t="s">
        <v>224</v>
      </c>
      <c r="AN530" s="231" t="s">
        <v>224</v>
      </c>
      <c r="AO530" s="231" t="s">
        <v>224</v>
      </c>
      <c r="AP530" s="231" t="s">
        <v>224</v>
      </c>
      <c r="AQ530" s="231">
        <v>40</v>
      </c>
    </row>
    <row r="531" spans="1:43" x14ac:dyDescent="0.3">
      <c r="A531" s="231">
        <v>211320</v>
      </c>
      <c r="B531" s="231" t="s">
        <v>61</v>
      </c>
      <c r="C531" s="231" t="s">
        <v>222</v>
      </c>
      <c r="D531" s="231" t="s">
        <v>224</v>
      </c>
      <c r="E531" s="231" t="s">
        <v>222</v>
      </c>
      <c r="F531" s="231" t="s">
        <v>224</v>
      </c>
      <c r="G531" s="231" t="s">
        <v>222</v>
      </c>
      <c r="H531" s="231" t="s">
        <v>222</v>
      </c>
      <c r="I531" s="231" t="s">
        <v>224</v>
      </c>
      <c r="J531" s="231" t="s">
        <v>222</v>
      </c>
      <c r="K531" s="231" t="s">
        <v>224</v>
      </c>
      <c r="L531" s="231" t="s">
        <v>222</v>
      </c>
      <c r="M531" s="231" t="s">
        <v>224</v>
      </c>
      <c r="N531" s="231" t="s">
        <v>224</v>
      </c>
      <c r="O531" s="231" t="s">
        <v>223</v>
      </c>
      <c r="P531" s="231" t="s">
        <v>222</v>
      </c>
      <c r="Q531" s="231" t="s">
        <v>224</v>
      </c>
      <c r="R531" s="231" t="s">
        <v>224</v>
      </c>
      <c r="S531" s="231" t="s">
        <v>224</v>
      </c>
      <c r="T531" s="231" t="s">
        <v>224</v>
      </c>
      <c r="U531" s="231" t="s">
        <v>224</v>
      </c>
      <c r="V531" s="231" t="s">
        <v>224</v>
      </c>
      <c r="W531" s="231" t="s">
        <v>224</v>
      </c>
      <c r="X531" s="231" t="s">
        <v>224</v>
      </c>
      <c r="Y531" s="231" t="s">
        <v>222</v>
      </c>
      <c r="Z531" s="231" t="s">
        <v>224</v>
      </c>
      <c r="AA531" s="231" t="s">
        <v>222</v>
      </c>
      <c r="AB531" s="231" t="s">
        <v>224</v>
      </c>
      <c r="AC531" s="231" t="s">
        <v>224</v>
      </c>
      <c r="AD531" s="231" t="s">
        <v>222</v>
      </c>
      <c r="AE531" s="231" t="s">
        <v>222</v>
      </c>
      <c r="AF531" s="231" t="s">
        <v>222</v>
      </c>
      <c r="AG531" s="231" t="s">
        <v>222</v>
      </c>
      <c r="AH531" s="231" t="s">
        <v>222</v>
      </c>
      <c r="AI531" s="231" t="s">
        <v>222</v>
      </c>
      <c r="AJ531" s="231" t="s">
        <v>224</v>
      </c>
      <c r="AK531" s="231" t="s">
        <v>224</v>
      </c>
      <c r="AL531" s="231" t="s">
        <v>223</v>
      </c>
      <c r="AM531" s="231" t="s">
        <v>223</v>
      </c>
      <c r="AN531" s="231" t="s">
        <v>223</v>
      </c>
      <c r="AO531" s="231" t="s">
        <v>223</v>
      </c>
      <c r="AP531" s="231" t="s">
        <v>224</v>
      </c>
      <c r="AQ531" s="231">
        <v>40</v>
      </c>
    </row>
    <row r="532" spans="1:43" x14ac:dyDescent="0.3">
      <c r="A532" s="231">
        <v>211345</v>
      </c>
      <c r="B532" s="231" t="s">
        <v>61</v>
      </c>
      <c r="C532" s="231" t="s">
        <v>222</v>
      </c>
      <c r="D532" s="231" t="s">
        <v>224</v>
      </c>
      <c r="E532" s="231" t="s">
        <v>222</v>
      </c>
      <c r="F532" s="231" t="s">
        <v>222</v>
      </c>
      <c r="G532" s="231" t="s">
        <v>222</v>
      </c>
      <c r="H532" s="231" t="s">
        <v>222</v>
      </c>
      <c r="I532" s="231" t="s">
        <v>224</v>
      </c>
      <c r="J532" s="231" t="s">
        <v>224</v>
      </c>
      <c r="K532" s="231" t="s">
        <v>224</v>
      </c>
      <c r="L532" s="231" t="s">
        <v>224</v>
      </c>
      <c r="M532" s="231" t="s">
        <v>224</v>
      </c>
      <c r="N532" s="231" t="s">
        <v>224</v>
      </c>
      <c r="O532" s="231" t="s">
        <v>224</v>
      </c>
      <c r="P532" s="231" t="s">
        <v>224</v>
      </c>
      <c r="Q532" s="231" t="s">
        <v>224</v>
      </c>
      <c r="R532" s="231" t="s">
        <v>224</v>
      </c>
      <c r="S532" s="231" t="s">
        <v>224</v>
      </c>
      <c r="T532" s="231" t="s">
        <v>224</v>
      </c>
      <c r="U532" s="231" t="s">
        <v>224</v>
      </c>
      <c r="V532" s="231" t="s">
        <v>224</v>
      </c>
      <c r="W532" s="231" t="s">
        <v>224</v>
      </c>
      <c r="X532" s="231" t="s">
        <v>224</v>
      </c>
      <c r="Y532" s="231" t="s">
        <v>224</v>
      </c>
      <c r="Z532" s="231" t="s">
        <v>224</v>
      </c>
      <c r="AA532" s="231" t="s">
        <v>224</v>
      </c>
      <c r="AB532" s="231" t="s">
        <v>224</v>
      </c>
      <c r="AC532" s="231" t="s">
        <v>224</v>
      </c>
      <c r="AD532" s="231" t="s">
        <v>224</v>
      </c>
      <c r="AE532" s="231" t="s">
        <v>222</v>
      </c>
      <c r="AF532" s="231" t="s">
        <v>224</v>
      </c>
      <c r="AG532" s="231" t="s">
        <v>224</v>
      </c>
      <c r="AH532" s="231" t="s">
        <v>224</v>
      </c>
      <c r="AI532" s="231" t="s">
        <v>224</v>
      </c>
      <c r="AJ532" s="231" t="s">
        <v>224</v>
      </c>
      <c r="AK532" s="231" t="s">
        <v>224</v>
      </c>
      <c r="AL532" s="231" t="s">
        <v>223</v>
      </c>
      <c r="AM532" s="231" t="s">
        <v>223</v>
      </c>
      <c r="AN532" s="231" t="s">
        <v>223</v>
      </c>
      <c r="AO532" s="231" t="s">
        <v>223</v>
      </c>
      <c r="AP532" s="231" t="s">
        <v>223</v>
      </c>
      <c r="AQ532" s="231">
        <v>40</v>
      </c>
    </row>
    <row r="533" spans="1:43" x14ac:dyDescent="0.3">
      <c r="A533" s="231">
        <v>211359</v>
      </c>
      <c r="B533" s="231" t="s">
        <v>61</v>
      </c>
      <c r="C533" s="231" t="s">
        <v>222</v>
      </c>
      <c r="D533" s="231" t="s">
        <v>222</v>
      </c>
      <c r="E533" s="231" t="s">
        <v>224</v>
      </c>
      <c r="F533" s="231" t="s">
        <v>222</v>
      </c>
      <c r="G533" s="231" t="s">
        <v>222</v>
      </c>
      <c r="H533" s="231" t="s">
        <v>222</v>
      </c>
      <c r="I533" s="231" t="s">
        <v>222</v>
      </c>
      <c r="J533" s="231" t="s">
        <v>222</v>
      </c>
      <c r="K533" s="231" t="s">
        <v>222</v>
      </c>
      <c r="L533" s="231" t="s">
        <v>224</v>
      </c>
      <c r="M533" s="231" t="s">
        <v>224</v>
      </c>
      <c r="N533" s="231" t="s">
        <v>224</v>
      </c>
      <c r="O533" s="231" t="s">
        <v>224</v>
      </c>
      <c r="P533" s="231" t="s">
        <v>222</v>
      </c>
      <c r="Q533" s="231" t="s">
        <v>222</v>
      </c>
      <c r="R533" s="231" t="s">
        <v>224</v>
      </c>
      <c r="S533" s="231" t="s">
        <v>224</v>
      </c>
      <c r="T533" s="231" t="s">
        <v>224</v>
      </c>
      <c r="U533" s="231" t="s">
        <v>224</v>
      </c>
      <c r="V533" s="231" t="s">
        <v>224</v>
      </c>
      <c r="W533" s="231" t="s">
        <v>224</v>
      </c>
      <c r="X533" s="231" t="s">
        <v>224</v>
      </c>
      <c r="Y533" s="231" t="s">
        <v>222</v>
      </c>
      <c r="Z533" s="231" t="s">
        <v>224</v>
      </c>
      <c r="AA533" s="231" t="s">
        <v>224</v>
      </c>
      <c r="AB533" s="231" t="s">
        <v>224</v>
      </c>
      <c r="AC533" s="231" t="s">
        <v>224</v>
      </c>
      <c r="AD533" s="231" t="s">
        <v>222</v>
      </c>
      <c r="AE533" s="231" t="s">
        <v>222</v>
      </c>
      <c r="AF533" s="231" t="s">
        <v>224</v>
      </c>
      <c r="AG533" s="231" t="s">
        <v>222</v>
      </c>
      <c r="AH533" s="231" t="s">
        <v>224</v>
      </c>
      <c r="AI533" s="231" t="s">
        <v>224</v>
      </c>
      <c r="AJ533" s="231" t="s">
        <v>222</v>
      </c>
      <c r="AK533" s="231" t="s">
        <v>224</v>
      </c>
      <c r="AL533" s="231" t="s">
        <v>224</v>
      </c>
      <c r="AM533" s="231" t="s">
        <v>224</v>
      </c>
      <c r="AN533" s="231" t="s">
        <v>224</v>
      </c>
      <c r="AO533" s="231" t="s">
        <v>224</v>
      </c>
      <c r="AP533" s="231" t="s">
        <v>224</v>
      </c>
      <c r="AQ533" s="231">
        <v>40</v>
      </c>
    </row>
    <row r="534" spans="1:43" x14ac:dyDescent="0.3">
      <c r="A534" s="231">
        <v>211381</v>
      </c>
      <c r="B534" s="231" t="s">
        <v>61</v>
      </c>
      <c r="C534" s="231" t="s">
        <v>222</v>
      </c>
      <c r="D534" s="231" t="s">
        <v>222</v>
      </c>
      <c r="E534" s="231" t="s">
        <v>222</v>
      </c>
      <c r="F534" s="231" t="s">
        <v>224</v>
      </c>
      <c r="G534" s="231" t="s">
        <v>222</v>
      </c>
      <c r="H534" s="231" t="s">
        <v>222</v>
      </c>
      <c r="I534" s="231" t="s">
        <v>222</v>
      </c>
      <c r="J534" s="231" t="s">
        <v>224</v>
      </c>
      <c r="K534" s="231" t="s">
        <v>222</v>
      </c>
      <c r="L534" s="231" t="s">
        <v>222</v>
      </c>
      <c r="M534" s="231" t="s">
        <v>224</v>
      </c>
      <c r="N534" s="231" t="s">
        <v>224</v>
      </c>
      <c r="O534" s="231" t="s">
        <v>224</v>
      </c>
      <c r="P534" s="231" t="s">
        <v>224</v>
      </c>
      <c r="Q534" s="231" t="s">
        <v>224</v>
      </c>
      <c r="R534" s="231" t="s">
        <v>224</v>
      </c>
      <c r="S534" s="231" t="s">
        <v>222</v>
      </c>
      <c r="T534" s="231" t="s">
        <v>224</v>
      </c>
      <c r="U534" s="231" t="s">
        <v>224</v>
      </c>
      <c r="V534" s="231" t="s">
        <v>224</v>
      </c>
      <c r="W534" s="231" t="s">
        <v>224</v>
      </c>
      <c r="X534" s="231" t="s">
        <v>224</v>
      </c>
      <c r="Y534" s="231" t="s">
        <v>222</v>
      </c>
      <c r="Z534" s="231" t="s">
        <v>222</v>
      </c>
      <c r="AA534" s="231" t="s">
        <v>222</v>
      </c>
      <c r="AB534" s="231" t="s">
        <v>222</v>
      </c>
      <c r="AC534" s="231" t="s">
        <v>224</v>
      </c>
      <c r="AD534" s="231" t="s">
        <v>224</v>
      </c>
      <c r="AE534" s="231" t="s">
        <v>222</v>
      </c>
      <c r="AF534" s="231" t="s">
        <v>224</v>
      </c>
      <c r="AG534" s="231" t="s">
        <v>224</v>
      </c>
      <c r="AH534" s="231" t="s">
        <v>224</v>
      </c>
      <c r="AI534" s="231" t="s">
        <v>224</v>
      </c>
      <c r="AJ534" s="231" t="s">
        <v>224</v>
      </c>
      <c r="AK534" s="231" t="s">
        <v>224</v>
      </c>
      <c r="AL534" s="231" t="s">
        <v>223</v>
      </c>
      <c r="AM534" s="231" t="s">
        <v>223</v>
      </c>
      <c r="AN534" s="231" t="s">
        <v>223</v>
      </c>
      <c r="AO534" s="231" t="s">
        <v>223</v>
      </c>
      <c r="AP534" s="231" t="s">
        <v>223</v>
      </c>
      <c r="AQ534" s="231">
        <v>40</v>
      </c>
    </row>
    <row r="535" spans="1:43" x14ac:dyDescent="0.3">
      <c r="A535" s="231">
        <v>211383</v>
      </c>
      <c r="B535" s="231" t="s">
        <v>61</v>
      </c>
      <c r="C535" s="231" t="s">
        <v>224</v>
      </c>
      <c r="D535" s="231" t="s">
        <v>224</v>
      </c>
      <c r="E535" s="231" t="s">
        <v>222</v>
      </c>
      <c r="F535" s="231" t="s">
        <v>224</v>
      </c>
      <c r="G535" s="231" t="s">
        <v>222</v>
      </c>
      <c r="H535" s="231" t="s">
        <v>222</v>
      </c>
      <c r="I535" s="231" t="s">
        <v>224</v>
      </c>
      <c r="J535" s="231" t="s">
        <v>224</v>
      </c>
      <c r="K535" s="231" t="s">
        <v>222</v>
      </c>
      <c r="L535" s="231" t="s">
        <v>224</v>
      </c>
      <c r="M535" s="231" t="s">
        <v>222</v>
      </c>
      <c r="N535" s="231" t="s">
        <v>224</v>
      </c>
      <c r="O535" s="231" t="s">
        <v>222</v>
      </c>
      <c r="P535" s="231" t="s">
        <v>224</v>
      </c>
      <c r="Q535" s="231" t="s">
        <v>224</v>
      </c>
      <c r="R535" s="231" t="s">
        <v>224</v>
      </c>
      <c r="S535" s="231" t="s">
        <v>224</v>
      </c>
      <c r="T535" s="231" t="s">
        <v>224</v>
      </c>
      <c r="U535" s="231" t="s">
        <v>224</v>
      </c>
      <c r="V535" s="231" t="s">
        <v>222</v>
      </c>
      <c r="W535" s="231" t="s">
        <v>224</v>
      </c>
      <c r="X535" s="231" t="s">
        <v>222</v>
      </c>
      <c r="Y535" s="231" t="s">
        <v>223</v>
      </c>
      <c r="Z535" s="231" t="s">
        <v>224</v>
      </c>
      <c r="AA535" s="231" t="s">
        <v>224</v>
      </c>
      <c r="AB535" s="231" t="s">
        <v>224</v>
      </c>
      <c r="AC535" s="231" t="s">
        <v>224</v>
      </c>
      <c r="AD535" s="231" t="s">
        <v>224</v>
      </c>
      <c r="AE535" s="231" t="s">
        <v>224</v>
      </c>
      <c r="AF535" s="231" t="s">
        <v>224</v>
      </c>
      <c r="AG535" s="231" t="s">
        <v>224</v>
      </c>
      <c r="AH535" s="231" t="s">
        <v>224</v>
      </c>
      <c r="AI535" s="231" t="s">
        <v>224</v>
      </c>
      <c r="AJ535" s="231" t="s">
        <v>224</v>
      </c>
      <c r="AK535" s="231" t="s">
        <v>224</v>
      </c>
      <c r="AL535" s="231" t="s">
        <v>223</v>
      </c>
      <c r="AM535" s="231" t="s">
        <v>223</v>
      </c>
      <c r="AN535" s="231" t="s">
        <v>223</v>
      </c>
      <c r="AO535" s="231" t="s">
        <v>223</v>
      </c>
      <c r="AP535" s="231" t="s">
        <v>223</v>
      </c>
      <c r="AQ535" s="231">
        <v>40</v>
      </c>
    </row>
    <row r="536" spans="1:43" x14ac:dyDescent="0.3">
      <c r="A536" s="231">
        <v>211388</v>
      </c>
      <c r="B536" s="231" t="s">
        <v>61</v>
      </c>
      <c r="C536" s="231" t="s">
        <v>224</v>
      </c>
      <c r="D536" s="231" t="s">
        <v>222</v>
      </c>
      <c r="E536" s="231" t="s">
        <v>224</v>
      </c>
      <c r="F536" s="231" t="s">
        <v>224</v>
      </c>
      <c r="G536" s="231" t="s">
        <v>224</v>
      </c>
      <c r="H536" s="231" t="s">
        <v>224</v>
      </c>
      <c r="I536" s="231" t="s">
        <v>224</v>
      </c>
      <c r="J536" s="231" t="s">
        <v>224</v>
      </c>
      <c r="K536" s="231" t="s">
        <v>224</v>
      </c>
      <c r="L536" s="231" t="s">
        <v>224</v>
      </c>
      <c r="M536" s="231" t="s">
        <v>224</v>
      </c>
      <c r="N536" s="231" t="s">
        <v>222</v>
      </c>
      <c r="O536" s="231" t="s">
        <v>222</v>
      </c>
      <c r="P536" s="231" t="s">
        <v>222</v>
      </c>
      <c r="Q536" s="231" t="s">
        <v>223</v>
      </c>
      <c r="R536" s="231" t="s">
        <v>224</v>
      </c>
      <c r="S536" s="231" t="s">
        <v>224</v>
      </c>
      <c r="T536" s="231" t="s">
        <v>222</v>
      </c>
      <c r="U536" s="231" t="s">
        <v>224</v>
      </c>
      <c r="V536" s="231" t="s">
        <v>224</v>
      </c>
      <c r="W536" s="231" t="s">
        <v>224</v>
      </c>
      <c r="X536" s="231" t="s">
        <v>222</v>
      </c>
      <c r="Y536" s="231" t="s">
        <v>224</v>
      </c>
      <c r="Z536" s="231" t="s">
        <v>224</v>
      </c>
      <c r="AA536" s="231" t="s">
        <v>224</v>
      </c>
      <c r="AB536" s="231" t="s">
        <v>224</v>
      </c>
      <c r="AC536" s="231" t="s">
        <v>224</v>
      </c>
      <c r="AD536" s="231" t="s">
        <v>224</v>
      </c>
      <c r="AE536" s="231" t="s">
        <v>223</v>
      </c>
      <c r="AF536" s="231" t="s">
        <v>224</v>
      </c>
      <c r="AG536" s="231" t="s">
        <v>224</v>
      </c>
      <c r="AH536" s="231" t="s">
        <v>222</v>
      </c>
      <c r="AI536" s="231" t="s">
        <v>223</v>
      </c>
      <c r="AJ536" s="231" t="s">
        <v>224</v>
      </c>
      <c r="AK536" s="231" t="s">
        <v>224</v>
      </c>
      <c r="AL536" s="231" t="s">
        <v>223</v>
      </c>
      <c r="AM536" s="231" t="s">
        <v>223</v>
      </c>
      <c r="AN536" s="231" t="s">
        <v>223</v>
      </c>
      <c r="AO536" s="231" t="s">
        <v>223</v>
      </c>
      <c r="AP536" s="231" t="s">
        <v>224</v>
      </c>
      <c r="AQ536" s="231">
        <v>40</v>
      </c>
    </row>
    <row r="537" spans="1:43" x14ac:dyDescent="0.3">
      <c r="A537" s="231">
        <v>211407</v>
      </c>
      <c r="B537" s="231" t="s">
        <v>61</v>
      </c>
      <c r="C537" s="231" t="s">
        <v>222</v>
      </c>
      <c r="D537" s="231" t="s">
        <v>222</v>
      </c>
      <c r="E537" s="231" t="s">
        <v>222</v>
      </c>
      <c r="F537" s="231" t="s">
        <v>222</v>
      </c>
      <c r="G537" s="231" t="s">
        <v>224</v>
      </c>
      <c r="H537" s="231" t="s">
        <v>224</v>
      </c>
      <c r="I537" s="231" t="s">
        <v>224</v>
      </c>
      <c r="J537" s="231" t="s">
        <v>222</v>
      </c>
      <c r="K537" s="231" t="s">
        <v>222</v>
      </c>
      <c r="L537" s="231" t="s">
        <v>222</v>
      </c>
      <c r="M537" s="231" t="s">
        <v>222</v>
      </c>
      <c r="N537" s="231" t="s">
        <v>224</v>
      </c>
      <c r="O537" s="231" t="s">
        <v>224</v>
      </c>
      <c r="P537" s="231" t="s">
        <v>224</v>
      </c>
      <c r="Q537" s="231" t="s">
        <v>222</v>
      </c>
      <c r="R537" s="231" t="s">
        <v>224</v>
      </c>
      <c r="S537" s="231" t="s">
        <v>222</v>
      </c>
      <c r="T537" s="231" t="s">
        <v>224</v>
      </c>
      <c r="U537" s="231" t="s">
        <v>224</v>
      </c>
      <c r="V537" s="231" t="s">
        <v>224</v>
      </c>
      <c r="W537" s="231" t="s">
        <v>224</v>
      </c>
      <c r="X537" s="231" t="s">
        <v>224</v>
      </c>
      <c r="Y537" s="231" t="s">
        <v>222</v>
      </c>
      <c r="Z537" s="231" t="s">
        <v>224</v>
      </c>
      <c r="AA537" s="231" t="s">
        <v>222</v>
      </c>
      <c r="AB537" s="231" t="s">
        <v>222</v>
      </c>
      <c r="AC537" s="231" t="s">
        <v>224</v>
      </c>
      <c r="AD537" s="231" t="s">
        <v>222</v>
      </c>
      <c r="AE537" s="231" t="s">
        <v>224</v>
      </c>
      <c r="AF537" s="231" t="s">
        <v>224</v>
      </c>
      <c r="AG537" s="231" t="s">
        <v>224</v>
      </c>
      <c r="AH537" s="231" t="s">
        <v>224</v>
      </c>
      <c r="AI537" s="231" t="s">
        <v>223</v>
      </c>
      <c r="AJ537" s="231" t="s">
        <v>224</v>
      </c>
      <c r="AK537" s="231" t="s">
        <v>224</v>
      </c>
      <c r="AL537" s="231" t="s">
        <v>223</v>
      </c>
      <c r="AM537" s="231" t="s">
        <v>223</v>
      </c>
      <c r="AN537" s="231" t="s">
        <v>223</v>
      </c>
      <c r="AO537" s="231" t="s">
        <v>223</v>
      </c>
      <c r="AP537" s="231" t="s">
        <v>223</v>
      </c>
      <c r="AQ537" s="231">
        <v>40</v>
      </c>
    </row>
    <row r="538" spans="1:43" x14ac:dyDescent="0.3">
      <c r="A538" s="231">
        <v>211410</v>
      </c>
      <c r="B538" s="231" t="s">
        <v>61</v>
      </c>
      <c r="C538" s="231" t="s">
        <v>224</v>
      </c>
      <c r="D538" s="231" t="s">
        <v>224</v>
      </c>
      <c r="E538" s="231" t="s">
        <v>224</v>
      </c>
      <c r="F538" s="231" t="s">
        <v>224</v>
      </c>
      <c r="G538" s="231" t="s">
        <v>224</v>
      </c>
      <c r="H538" s="231" t="s">
        <v>223</v>
      </c>
      <c r="I538" s="231" t="s">
        <v>224</v>
      </c>
      <c r="J538" s="231" t="s">
        <v>224</v>
      </c>
      <c r="K538" s="231" t="s">
        <v>224</v>
      </c>
      <c r="L538" s="231" t="s">
        <v>224</v>
      </c>
      <c r="M538" s="231" t="s">
        <v>224</v>
      </c>
      <c r="N538" s="231" t="s">
        <v>224</v>
      </c>
      <c r="O538" s="231" t="s">
        <v>224</v>
      </c>
      <c r="P538" s="231" t="s">
        <v>222</v>
      </c>
      <c r="Q538" s="231" t="s">
        <v>224</v>
      </c>
      <c r="R538" s="231" t="s">
        <v>224</v>
      </c>
      <c r="S538" s="231" t="s">
        <v>224</v>
      </c>
      <c r="T538" s="231" t="s">
        <v>224</v>
      </c>
      <c r="U538" s="231" t="s">
        <v>224</v>
      </c>
      <c r="V538" s="231" t="s">
        <v>224</v>
      </c>
      <c r="W538" s="231" t="s">
        <v>224</v>
      </c>
      <c r="X538" s="231" t="s">
        <v>224</v>
      </c>
      <c r="Y538" s="231" t="s">
        <v>224</v>
      </c>
      <c r="Z538" s="231" t="s">
        <v>224</v>
      </c>
      <c r="AA538" s="231" t="s">
        <v>224</v>
      </c>
      <c r="AB538" s="231" t="s">
        <v>224</v>
      </c>
      <c r="AC538" s="231" t="s">
        <v>224</v>
      </c>
      <c r="AD538" s="231" t="s">
        <v>223</v>
      </c>
      <c r="AE538" s="231" t="s">
        <v>224</v>
      </c>
      <c r="AF538" s="231" t="s">
        <v>224</v>
      </c>
      <c r="AG538" s="231" t="s">
        <v>224</v>
      </c>
      <c r="AH538" s="231" t="s">
        <v>222</v>
      </c>
      <c r="AI538" s="231" t="s">
        <v>224</v>
      </c>
      <c r="AJ538" s="231" t="s">
        <v>222</v>
      </c>
      <c r="AK538" s="231" t="s">
        <v>224</v>
      </c>
      <c r="AL538" s="231" t="s">
        <v>224</v>
      </c>
      <c r="AM538" s="231" t="s">
        <v>224</v>
      </c>
      <c r="AN538" s="231" t="s">
        <v>223</v>
      </c>
      <c r="AO538" s="231" t="s">
        <v>222</v>
      </c>
      <c r="AP538" s="231" t="s">
        <v>224</v>
      </c>
      <c r="AQ538" s="231">
        <v>40</v>
      </c>
    </row>
    <row r="539" spans="1:43" x14ac:dyDescent="0.3">
      <c r="A539" s="231">
        <v>211415</v>
      </c>
      <c r="B539" s="231" t="s">
        <v>61</v>
      </c>
      <c r="C539" s="231" t="s">
        <v>222</v>
      </c>
      <c r="D539" s="231" t="s">
        <v>224</v>
      </c>
      <c r="E539" s="231" t="s">
        <v>224</v>
      </c>
      <c r="F539" s="231" t="s">
        <v>222</v>
      </c>
      <c r="G539" s="231" t="s">
        <v>222</v>
      </c>
      <c r="H539" s="231" t="s">
        <v>224</v>
      </c>
      <c r="I539" s="231" t="s">
        <v>224</v>
      </c>
      <c r="J539" s="231" t="s">
        <v>222</v>
      </c>
      <c r="K539" s="231" t="s">
        <v>222</v>
      </c>
      <c r="L539" s="231" t="s">
        <v>224</v>
      </c>
      <c r="M539" s="231" t="s">
        <v>222</v>
      </c>
      <c r="N539" s="231" t="s">
        <v>224</v>
      </c>
      <c r="O539" s="231" t="s">
        <v>224</v>
      </c>
      <c r="P539" s="231" t="s">
        <v>224</v>
      </c>
      <c r="Q539" s="231" t="s">
        <v>222</v>
      </c>
      <c r="R539" s="231" t="s">
        <v>224</v>
      </c>
      <c r="S539" s="231" t="s">
        <v>222</v>
      </c>
      <c r="T539" s="231" t="s">
        <v>224</v>
      </c>
      <c r="U539" s="231" t="s">
        <v>224</v>
      </c>
      <c r="V539" s="231" t="s">
        <v>224</v>
      </c>
      <c r="W539" s="231" t="s">
        <v>222</v>
      </c>
      <c r="X539" s="231" t="s">
        <v>224</v>
      </c>
      <c r="Y539" s="231" t="s">
        <v>222</v>
      </c>
      <c r="Z539" s="231" t="s">
        <v>222</v>
      </c>
      <c r="AA539" s="231" t="s">
        <v>222</v>
      </c>
      <c r="AB539" s="231" t="s">
        <v>222</v>
      </c>
      <c r="AC539" s="231" t="s">
        <v>222</v>
      </c>
      <c r="AD539" s="231" t="s">
        <v>222</v>
      </c>
      <c r="AE539" s="231" t="s">
        <v>222</v>
      </c>
      <c r="AF539" s="231" t="s">
        <v>222</v>
      </c>
      <c r="AG539" s="231" t="s">
        <v>222</v>
      </c>
      <c r="AH539" s="231" t="s">
        <v>222</v>
      </c>
      <c r="AI539" s="231" t="s">
        <v>224</v>
      </c>
      <c r="AJ539" s="231" t="s">
        <v>222</v>
      </c>
      <c r="AK539" s="231" t="s">
        <v>222</v>
      </c>
      <c r="AL539" s="231" t="s">
        <v>223</v>
      </c>
      <c r="AM539" s="231" t="s">
        <v>223</v>
      </c>
      <c r="AN539" s="231" t="s">
        <v>223</v>
      </c>
      <c r="AO539" s="231" t="s">
        <v>223</v>
      </c>
      <c r="AP539" s="231" t="s">
        <v>223</v>
      </c>
      <c r="AQ539" s="231">
        <v>40</v>
      </c>
    </row>
    <row r="540" spans="1:43" x14ac:dyDescent="0.3">
      <c r="A540" s="231">
        <v>211420</v>
      </c>
      <c r="B540" s="231" t="s">
        <v>61</v>
      </c>
      <c r="C540" s="231" t="s">
        <v>222</v>
      </c>
      <c r="D540" s="231" t="s">
        <v>224</v>
      </c>
      <c r="E540" s="231" t="s">
        <v>224</v>
      </c>
      <c r="F540" s="231" t="s">
        <v>224</v>
      </c>
      <c r="G540" s="231" t="s">
        <v>222</v>
      </c>
      <c r="H540" s="231" t="s">
        <v>222</v>
      </c>
      <c r="I540" s="231" t="s">
        <v>224</v>
      </c>
      <c r="J540" s="231" t="s">
        <v>222</v>
      </c>
      <c r="K540" s="231" t="s">
        <v>222</v>
      </c>
      <c r="L540" s="231" t="s">
        <v>224</v>
      </c>
      <c r="M540" s="231" t="s">
        <v>222</v>
      </c>
      <c r="N540" s="231" t="s">
        <v>224</v>
      </c>
      <c r="O540" s="231" t="s">
        <v>224</v>
      </c>
      <c r="P540" s="231" t="s">
        <v>222</v>
      </c>
      <c r="Q540" s="231" t="s">
        <v>222</v>
      </c>
      <c r="R540" s="231" t="s">
        <v>224</v>
      </c>
      <c r="S540" s="231" t="s">
        <v>224</v>
      </c>
      <c r="T540" s="231" t="s">
        <v>224</v>
      </c>
      <c r="U540" s="231" t="s">
        <v>224</v>
      </c>
      <c r="V540" s="231" t="s">
        <v>222</v>
      </c>
      <c r="W540" s="231" t="s">
        <v>222</v>
      </c>
      <c r="X540" s="231" t="s">
        <v>222</v>
      </c>
      <c r="Y540" s="231" t="s">
        <v>222</v>
      </c>
      <c r="Z540" s="231" t="s">
        <v>224</v>
      </c>
      <c r="AA540" s="231" t="s">
        <v>222</v>
      </c>
      <c r="AB540" s="231" t="s">
        <v>224</v>
      </c>
      <c r="AC540" s="231" t="s">
        <v>224</v>
      </c>
      <c r="AD540" s="231" t="s">
        <v>224</v>
      </c>
      <c r="AE540" s="231" t="s">
        <v>224</v>
      </c>
      <c r="AF540" s="231" t="s">
        <v>222</v>
      </c>
      <c r="AG540" s="231" t="s">
        <v>224</v>
      </c>
      <c r="AH540" s="231" t="s">
        <v>224</v>
      </c>
      <c r="AI540" s="231" t="s">
        <v>223</v>
      </c>
      <c r="AJ540" s="231" t="s">
        <v>224</v>
      </c>
      <c r="AK540" s="231" t="s">
        <v>222</v>
      </c>
      <c r="AL540" s="231" t="s">
        <v>222</v>
      </c>
      <c r="AM540" s="231" t="s">
        <v>223</v>
      </c>
      <c r="AN540" s="231" t="s">
        <v>224</v>
      </c>
      <c r="AO540" s="231" t="s">
        <v>224</v>
      </c>
      <c r="AP540" s="231" t="s">
        <v>224</v>
      </c>
      <c r="AQ540" s="231">
        <v>40</v>
      </c>
    </row>
    <row r="541" spans="1:43" x14ac:dyDescent="0.3">
      <c r="A541" s="231">
        <v>211428</v>
      </c>
      <c r="B541" s="231" t="s">
        <v>61</v>
      </c>
      <c r="C541" s="231" t="s">
        <v>222</v>
      </c>
      <c r="D541" s="231" t="s">
        <v>222</v>
      </c>
      <c r="E541" s="231" t="s">
        <v>224</v>
      </c>
      <c r="F541" s="231" t="s">
        <v>224</v>
      </c>
      <c r="G541" s="231" t="s">
        <v>224</v>
      </c>
      <c r="H541" s="231" t="s">
        <v>222</v>
      </c>
      <c r="I541" s="231" t="s">
        <v>224</v>
      </c>
      <c r="J541" s="231" t="s">
        <v>222</v>
      </c>
      <c r="K541" s="231" t="s">
        <v>222</v>
      </c>
      <c r="L541" s="231" t="s">
        <v>224</v>
      </c>
      <c r="M541" s="231" t="s">
        <v>224</v>
      </c>
      <c r="N541" s="231" t="s">
        <v>224</v>
      </c>
      <c r="O541" s="231" t="s">
        <v>222</v>
      </c>
      <c r="P541" s="231" t="s">
        <v>222</v>
      </c>
      <c r="Q541" s="231" t="s">
        <v>224</v>
      </c>
      <c r="R541" s="231" t="s">
        <v>222</v>
      </c>
      <c r="S541" s="231" t="s">
        <v>222</v>
      </c>
      <c r="T541" s="231" t="s">
        <v>224</v>
      </c>
      <c r="U541" s="231" t="s">
        <v>224</v>
      </c>
      <c r="V541" s="231" t="s">
        <v>224</v>
      </c>
      <c r="W541" s="231" t="s">
        <v>224</v>
      </c>
      <c r="X541" s="231" t="s">
        <v>224</v>
      </c>
      <c r="Y541" s="231" t="s">
        <v>224</v>
      </c>
      <c r="Z541" s="231" t="s">
        <v>222</v>
      </c>
      <c r="AA541" s="231" t="s">
        <v>222</v>
      </c>
      <c r="AB541" s="231" t="s">
        <v>222</v>
      </c>
      <c r="AC541" s="231" t="s">
        <v>224</v>
      </c>
      <c r="AD541" s="231" t="s">
        <v>222</v>
      </c>
      <c r="AE541" s="231" t="s">
        <v>222</v>
      </c>
      <c r="AF541" s="231" t="s">
        <v>222</v>
      </c>
      <c r="AG541" s="231" t="s">
        <v>224</v>
      </c>
      <c r="AH541" s="231" t="s">
        <v>222</v>
      </c>
      <c r="AI541" s="231" t="s">
        <v>223</v>
      </c>
      <c r="AJ541" s="231" t="s">
        <v>222</v>
      </c>
      <c r="AK541" s="231" t="s">
        <v>222</v>
      </c>
      <c r="AL541" s="231" t="s">
        <v>223</v>
      </c>
      <c r="AM541" s="231" t="s">
        <v>223</v>
      </c>
      <c r="AN541" s="231" t="s">
        <v>223</v>
      </c>
      <c r="AO541" s="231" t="s">
        <v>223</v>
      </c>
      <c r="AP541" s="231" t="s">
        <v>223</v>
      </c>
      <c r="AQ541" s="231">
        <v>40</v>
      </c>
    </row>
    <row r="542" spans="1:43" x14ac:dyDescent="0.3">
      <c r="A542" s="231">
        <v>211440</v>
      </c>
      <c r="B542" s="231" t="s">
        <v>61</v>
      </c>
      <c r="C542" s="231" t="s">
        <v>224</v>
      </c>
      <c r="D542" s="231" t="s">
        <v>224</v>
      </c>
      <c r="E542" s="231" t="s">
        <v>222</v>
      </c>
      <c r="F542" s="231" t="s">
        <v>224</v>
      </c>
      <c r="G542" s="231" t="s">
        <v>224</v>
      </c>
      <c r="H542" s="231" t="s">
        <v>224</v>
      </c>
      <c r="I542" s="231" t="s">
        <v>224</v>
      </c>
      <c r="J542" s="231" t="s">
        <v>224</v>
      </c>
      <c r="K542" s="231" t="s">
        <v>222</v>
      </c>
      <c r="L542" s="231" t="s">
        <v>224</v>
      </c>
      <c r="M542" s="231" t="s">
        <v>224</v>
      </c>
      <c r="N542" s="231" t="s">
        <v>224</v>
      </c>
      <c r="O542" s="231" t="s">
        <v>224</v>
      </c>
      <c r="P542" s="231" t="s">
        <v>224</v>
      </c>
      <c r="Q542" s="231" t="s">
        <v>224</v>
      </c>
      <c r="R542" s="231" t="s">
        <v>222</v>
      </c>
      <c r="S542" s="231" t="s">
        <v>222</v>
      </c>
      <c r="T542" s="231" t="s">
        <v>224</v>
      </c>
      <c r="U542" s="231" t="s">
        <v>224</v>
      </c>
      <c r="V542" s="231" t="s">
        <v>224</v>
      </c>
      <c r="W542" s="231" t="s">
        <v>222</v>
      </c>
      <c r="X542" s="231" t="s">
        <v>222</v>
      </c>
      <c r="Y542" s="231" t="s">
        <v>224</v>
      </c>
      <c r="Z542" s="231" t="s">
        <v>224</v>
      </c>
      <c r="AA542" s="231" t="s">
        <v>222</v>
      </c>
      <c r="AB542" s="231" t="s">
        <v>222</v>
      </c>
      <c r="AC542" s="231" t="s">
        <v>222</v>
      </c>
      <c r="AD542" s="231" t="s">
        <v>224</v>
      </c>
      <c r="AE542" s="231" t="s">
        <v>224</v>
      </c>
      <c r="AF542" s="231" t="s">
        <v>224</v>
      </c>
      <c r="AG542" s="231" t="s">
        <v>224</v>
      </c>
      <c r="AH542" s="231" t="s">
        <v>223</v>
      </c>
      <c r="AI542" s="231" t="s">
        <v>223</v>
      </c>
      <c r="AJ542" s="231" t="s">
        <v>224</v>
      </c>
      <c r="AK542" s="231" t="s">
        <v>222</v>
      </c>
      <c r="AL542" s="231" t="s">
        <v>223</v>
      </c>
      <c r="AM542" s="231" t="s">
        <v>223</v>
      </c>
      <c r="AN542" s="231" t="s">
        <v>223</v>
      </c>
      <c r="AO542" s="231" t="s">
        <v>222</v>
      </c>
      <c r="AP542" s="231" t="s">
        <v>222</v>
      </c>
      <c r="AQ542" s="231">
        <v>40</v>
      </c>
    </row>
    <row r="543" spans="1:43" x14ac:dyDescent="0.3">
      <c r="A543" s="231">
        <v>211454</v>
      </c>
      <c r="B543" s="231" t="s">
        <v>61</v>
      </c>
      <c r="C543" s="231" t="s">
        <v>222</v>
      </c>
      <c r="D543" s="231" t="s">
        <v>224</v>
      </c>
      <c r="E543" s="231" t="s">
        <v>222</v>
      </c>
      <c r="F543" s="231" t="s">
        <v>222</v>
      </c>
      <c r="G543" s="231" t="s">
        <v>222</v>
      </c>
      <c r="H543" s="231" t="s">
        <v>222</v>
      </c>
      <c r="I543" s="231" t="s">
        <v>222</v>
      </c>
      <c r="J543" s="231" t="s">
        <v>224</v>
      </c>
      <c r="K543" s="231" t="s">
        <v>224</v>
      </c>
      <c r="L543" s="231" t="s">
        <v>222</v>
      </c>
      <c r="M543" s="231" t="s">
        <v>222</v>
      </c>
      <c r="N543" s="231" t="s">
        <v>224</v>
      </c>
      <c r="O543" s="231" t="s">
        <v>224</v>
      </c>
      <c r="P543" s="231" t="s">
        <v>222</v>
      </c>
      <c r="Q543" s="231" t="s">
        <v>224</v>
      </c>
      <c r="R543" s="231" t="s">
        <v>224</v>
      </c>
      <c r="S543" s="231" t="s">
        <v>222</v>
      </c>
      <c r="T543" s="231" t="s">
        <v>224</v>
      </c>
      <c r="U543" s="231" t="s">
        <v>222</v>
      </c>
      <c r="V543" s="231" t="s">
        <v>222</v>
      </c>
      <c r="W543" s="231" t="s">
        <v>224</v>
      </c>
      <c r="X543" s="231" t="s">
        <v>222</v>
      </c>
      <c r="Y543" s="231" t="s">
        <v>222</v>
      </c>
      <c r="Z543" s="231" t="s">
        <v>222</v>
      </c>
      <c r="AA543" s="231" t="s">
        <v>222</v>
      </c>
      <c r="AB543" s="231" t="s">
        <v>223</v>
      </c>
      <c r="AC543" s="231" t="s">
        <v>224</v>
      </c>
      <c r="AD543" s="231" t="s">
        <v>224</v>
      </c>
      <c r="AE543" s="231" t="s">
        <v>224</v>
      </c>
      <c r="AF543" s="231" t="s">
        <v>224</v>
      </c>
      <c r="AG543" s="231" t="s">
        <v>223</v>
      </c>
      <c r="AH543" s="231" t="s">
        <v>224</v>
      </c>
      <c r="AI543" s="231" t="s">
        <v>223</v>
      </c>
      <c r="AJ543" s="231" t="s">
        <v>224</v>
      </c>
      <c r="AK543" s="231" t="s">
        <v>224</v>
      </c>
      <c r="AL543" s="231" t="s">
        <v>223</v>
      </c>
      <c r="AM543" s="231" t="s">
        <v>223</v>
      </c>
      <c r="AN543" s="231" t="s">
        <v>223</v>
      </c>
      <c r="AO543" s="231" t="s">
        <v>223</v>
      </c>
      <c r="AP543" s="231" t="s">
        <v>223</v>
      </c>
      <c r="AQ543" s="231">
        <v>40</v>
      </c>
    </row>
    <row r="544" spans="1:43" x14ac:dyDescent="0.3">
      <c r="A544" s="231">
        <v>211458</v>
      </c>
      <c r="B544" s="231" t="s">
        <v>61</v>
      </c>
      <c r="C544" s="231" t="s">
        <v>224</v>
      </c>
      <c r="D544" s="231" t="s">
        <v>224</v>
      </c>
      <c r="E544" s="231" t="s">
        <v>222</v>
      </c>
      <c r="F544" s="231" t="s">
        <v>224</v>
      </c>
      <c r="G544" s="231" t="s">
        <v>222</v>
      </c>
      <c r="H544" s="231" t="s">
        <v>222</v>
      </c>
      <c r="I544" s="231" t="s">
        <v>224</v>
      </c>
      <c r="J544" s="231" t="s">
        <v>222</v>
      </c>
      <c r="K544" s="231" t="s">
        <v>222</v>
      </c>
      <c r="L544" s="231" t="s">
        <v>222</v>
      </c>
      <c r="M544" s="231" t="s">
        <v>224</v>
      </c>
      <c r="N544" s="231" t="s">
        <v>224</v>
      </c>
      <c r="O544" s="231" t="s">
        <v>224</v>
      </c>
      <c r="P544" s="231" t="s">
        <v>222</v>
      </c>
      <c r="Q544" s="231" t="s">
        <v>224</v>
      </c>
      <c r="R544" s="231" t="s">
        <v>224</v>
      </c>
      <c r="S544" s="231" t="s">
        <v>224</v>
      </c>
      <c r="T544" s="231" t="s">
        <v>222</v>
      </c>
      <c r="U544" s="231" t="s">
        <v>222</v>
      </c>
      <c r="V544" s="231" t="s">
        <v>222</v>
      </c>
      <c r="W544" s="231" t="s">
        <v>224</v>
      </c>
      <c r="X544" s="231" t="s">
        <v>224</v>
      </c>
      <c r="Y544" s="231" t="s">
        <v>222</v>
      </c>
      <c r="Z544" s="231" t="s">
        <v>224</v>
      </c>
      <c r="AA544" s="231" t="s">
        <v>224</v>
      </c>
      <c r="AB544" s="231" t="s">
        <v>224</v>
      </c>
      <c r="AC544" s="231" t="s">
        <v>222</v>
      </c>
      <c r="AD544" s="231" t="s">
        <v>222</v>
      </c>
      <c r="AE544" s="231" t="s">
        <v>222</v>
      </c>
      <c r="AF544" s="231" t="s">
        <v>222</v>
      </c>
      <c r="AG544" s="231" t="s">
        <v>222</v>
      </c>
      <c r="AH544" s="231" t="s">
        <v>222</v>
      </c>
      <c r="AI544" s="231" t="s">
        <v>223</v>
      </c>
      <c r="AJ544" s="231" t="s">
        <v>224</v>
      </c>
      <c r="AK544" s="231" t="s">
        <v>224</v>
      </c>
      <c r="AL544" s="231" t="s">
        <v>224</v>
      </c>
      <c r="AM544" s="231" t="s">
        <v>223</v>
      </c>
      <c r="AN544" s="231" t="s">
        <v>224</v>
      </c>
      <c r="AO544" s="231" t="s">
        <v>224</v>
      </c>
      <c r="AP544" s="231" t="s">
        <v>222</v>
      </c>
      <c r="AQ544" s="231">
        <v>40</v>
      </c>
    </row>
    <row r="545" spans="1:43" x14ac:dyDescent="0.3">
      <c r="A545" s="231">
        <v>211466</v>
      </c>
      <c r="B545" s="231" t="s">
        <v>61</v>
      </c>
      <c r="C545" s="231" t="s">
        <v>224</v>
      </c>
      <c r="D545" s="231" t="s">
        <v>224</v>
      </c>
      <c r="E545" s="231" t="s">
        <v>224</v>
      </c>
      <c r="F545" s="231" t="s">
        <v>224</v>
      </c>
      <c r="G545" s="231" t="s">
        <v>224</v>
      </c>
      <c r="H545" s="231" t="s">
        <v>222</v>
      </c>
      <c r="I545" s="231" t="s">
        <v>224</v>
      </c>
      <c r="J545" s="231" t="s">
        <v>222</v>
      </c>
      <c r="K545" s="231" t="s">
        <v>224</v>
      </c>
      <c r="L545" s="231" t="s">
        <v>222</v>
      </c>
      <c r="M545" s="231" t="s">
        <v>224</v>
      </c>
      <c r="N545" s="231" t="s">
        <v>224</v>
      </c>
      <c r="O545" s="231" t="s">
        <v>224</v>
      </c>
      <c r="P545" s="231" t="s">
        <v>222</v>
      </c>
      <c r="Q545" s="231" t="s">
        <v>222</v>
      </c>
      <c r="R545" s="231" t="s">
        <v>224</v>
      </c>
      <c r="S545" s="231" t="s">
        <v>224</v>
      </c>
      <c r="T545" s="231" t="s">
        <v>224</v>
      </c>
      <c r="U545" s="231" t="s">
        <v>224</v>
      </c>
      <c r="V545" s="231" t="s">
        <v>224</v>
      </c>
      <c r="W545" s="231" t="s">
        <v>224</v>
      </c>
      <c r="X545" s="231" t="s">
        <v>222</v>
      </c>
      <c r="Y545" s="231" t="s">
        <v>222</v>
      </c>
      <c r="Z545" s="231" t="s">
        <v>224</v>
      </c>
      <c r="AA545" s="231" t="s">
        <v>222</v>
      </c>
      <c r="AB545" s="231" t="s">
        <v>224</v>
      </c>
      <c r="AC545" s="231" t="s">
        <v>224</v>
      </c>
      <c r="AD545" s="231" t="s">
        <v>223</v>
      </c>
      <c r="AE545" s="231" t="s">
        <v>224</v>
      </c>
      <c r="AF545" s="231" t="s">
        <v>224</v>
      </c>
      <c r="AG545" s="231" t="s">
        <v>224</v>
      </c>
      <c r="AH545" s="231" t="s">
        <v>224</v>
      </c>
      <c r="AI545" s="231" t="s">
        <v>223</v>
      </c>
      <c r="AJ545" s="231" t="s">
        <v>224</v>
      </c>
      <c r="AK545" s="231" t="s">
        <v>222</v>
      </c>
      <c r="AL545" s="231" t="s">
        <v>223</v>
      </c>
      <c r="AM545" s="231" t="s">
        <v>224</v>
      </c>
      <c r="AN545" s="231" t="s">
        <v>224</v>
      </c>
      <c r="AO545" s="231" t="s">
        <v>224</v>
      </c>
      <c r="AP545" s="231" t="s">
        <v>223</v>
      </c>
      <c r="AQ545" s="231">
        <v>40</v>
      </c>
    </row>
    <row r="546" spans="1:43" x14ac:dyDescent="0.3">
      <c r="A546" s="231">
        <v>211471</v>
      </c>
      <c r="B546" s="231" t="s">
        <v>61</v>
      </c>
      <c r="C546" s="231" t="s">
        <v>222</v>
      </c>
      <c r="D546" s="231" t="s">
        <v>224</v>
      </c>
      <c r="E546" s="231" t="s">
        <v>222</v>
      </c>
      <c r="F546" s="231" t="s">
        <v>224</v>
      </c>
      <c r="G546" s="231" t="s">
        <v>222</v>
      </c>
      <c r="H546" s="231" t="s">
        <v>222</v>
      </c>
      <c r="I546" s="231" t="s">
        <v>224</v>
      </c>
      <c r="J546" s="231" t="s">
        <v>222</v>
      </c>
      <c r="K546" s="231" t="s">
        <v>222</v>
      </c>
      <c r="L546" s="231" t="s">
        <v>224</v>
      </c>
      <c r="M546" s="231" t="s">
        <v>224</v>
      </c>
      <c r="N546" s="231" t="s">
        <v>224</v>
      </c>
      <c r="O546" s="231" t="s">
        <v>224</v>
      </c>
      <c r="P546" s="231" t="s">
        <v>224</v>
      </c>
      <c r="Q546" s="231" t="s">
        <v>224</v>
      </c>
      <c r="R546" s="231" t="s">
        <v>222</v>
      </c>
      <c r="S546" s="231" t="s">
        <v>222</v>
      </c>
      <c r="T546" s="231" t="s">
        <v>224</v>
      </c>
      <c r="U546" s="231" t="s">
        <v>224</v>
      </c>
      <c r="V546" s="231" t="s">
        <v>224</v>
      </c>
      <c r="W546" s="231" t="s">
        <v>222</v>
      </c>
      <c r="X546" s="231" t="s">
        <v>224</v>
      </c>
      <c r="Y546" s="231" t="s">
        <v>224</v>
      </c>
      <c r="Z546" s="231" t="s">
        <v>224</v>
      </c>
      <c r="AA546" s="231" t="s">
        <v>222</v>
      </c>
      <c r="AB546" s="231" t="s">
        <v>222</v>
      </c>
      <c r="AC546" s="231" t="s">
        <v>224</v>
      </c>
      <c r="AD546" s="231" t="s">
        <v>222</v>
      </c>
      <c r="AE546" s="231" t="s">
        <v>222</v>
      </c>
      <c r="AF546" s="231" t="s">
        <v>224</v>
      </c>
      <c r="AG546" s="231" t="s">
        <v>222</v>
      </c>
      <c r="AH546" s="231" t="s">
        <v>224</v>
      </c>
      <c r="AI546" s="231" t="s">
        <v>223</v>
      </c>
      <c r="AJ546" s="231" t="s">
        <v>222</v>
      </c>
      <c r="AK546" s="231" t="s">
        <v>224</v>
      </c>
      <c r="AL546" s="231" t="s">
        <v>223</v>
      </c>
      <c r="AM546" s="231" t="s">
        <v>224</v>
      </c>
      <c r="AN546" s="231" t="s">
        <v>223</v>
      </c>
      <c r="AO546" s="231" t="s">
        <v>224</v>
      </c>
      <c r="AP546" s="231" t="s">
        <v>223</v>
      </c>
      <c r="AQ546" s="231">
        <v>40</v>
      </c>
    </row>
    <row r="547" spans="1:43" x14ac:dyDescent="0.3">
      <c r="A547" s="231">
        <v>211483</v>
      </c>
      <c r="B547" s="231" t="s">
        <v>61</v>
      </c>
      <c r="C547" s="231" t="s">
        <v>224</v>
      </c>
      <c r="D547" s="231" t="s">
        <v>224</v>
      </c>
      <c r="E547" s="231" t="s">
        <v>224</v>
      </c>
      <c r="F547" s="231" t="s">
        <v>224</v>
      </c>
      <c r="G547" s="231" t="s">
        <v>222</v>
      </c>
      <c r="H547" s="231" t="s">
        <v>222</v>
      </c>
      <c r="I547" s="231" t="s">
        <v>224</v>
      </c>
      <c r="J547" s="231" t="s">
        <v>224</v>
      </c>
      <c r="K547" s="231" t="s">
        <v>224</v>
      </c>
      <c r="L547" s="231" t="s">
        <v>224</v>
      </c>
      <c r="M547" s="231" t="s">
        <v>224</v>
      </c>
      <c r="N547" s="231" t="s">
        <v>224</v>
      </c>
      <c r="O547" s="231" t="s">
        <v>224</v>
      </c>
      <c r="P547" s="231" t="s">
        <v>224</v>
      </c>
      <c r="Q547" s="231" t="s">
        <v>224</v>
      </c>
      <c r="R547" s="231" t="s">
        <v>224</v>
      </c>
      <c r="S547" s="231" t="s">
        <v>224</v>
      </c>
      <c r="T547" s="231" t="s">
        <v>224</v>
      </c>
      <c r="U547" s="231" t="s">
        <v>224</v>
      </c>
      <c r="V547" s="231" t="s">
        <v>224</v>
      </c>
      <c r="W547" s="231" t="s">
        <v>222</v>
      </c>
      <c r="X547" s="231" t="s">
        <v>224</v>
      </c>
      <c r="Y547" s="231" t="s">
        <v>224</v>
      </c>
      <c r="Z547" s="231" t="s">
        <v>224</v>
      </c>
      <c r="AA547" s="231" t="s">
        <v>222</v>
      </c>
      <c r="AB547" s="231" t="s">
        <v>224</v>
      </c>
      <c r="AC547" s="231" t="s">
        <v>224</v>
      </c>
      <c r="AD547" s="231" t="s">
        <v>224</v>
      </c>
      <c r="AE547" s="231" t="s">
        <v>224</v>
      </c>
      <c r="AF547" s="231" t="s">
        <v>222</v>
      </c>
      <c r="AG547" s="231" t="s">
        <v>224</v>
      </c>
      <c r="AH547" s="231" t="s">
        <v>224</v>
      </c>
      <c r="AI547" s="231" t="s">
        <v>222</v>
      </c>
      <c r="AJ547" s="231" t="s">
        <v>222</v>
      </c>
      <c r="AK547" s="231" t="s">
        <v>222</v>
      </c>
      <c r="AL547" s="231" t="s">
        <v>222</v>
      </c>
      <c r="AM547" s="231" t="s">
        <v>222</v>
      </c>
      <c r="AN547" s="231" t="s">
        <v>224</v>
      </c>
      <c r="AO547" s="231" t="s">
        <v>222</v>
      </c>
      <c r="AP547" s="231" t="s">
        <v>222</v>
      </c>
      <c r="AQ547" s="231">
        <v>40</v>
      </c>
    </row>
    <row r="548" spans="1:43" x14ac:dyDescent="0.3">
      <c r="A548" s="231">
        <v>211491</v>
      </c>
      <c r="B548" s="231" t="s">
        <v>61</v>
      </c>
      <c r="C548" s="231" t="s">
        <v>222</v>
      </c>
      <c r="D548" s="231" t="s">
        <v>222</v>
      </c>
      <c r="E548" s="231" t="s">
        <v>222</v>
      </c>
      <c r="F548" s="231" t="s">
        <v>222</v>
      </c>
      <c r="G548" s="231" t="s">
        <v>222</v>
      </c>
      <c r="H548" s="231" t="s">
        <v>224</v>
      </c>
      <c r="I548" s="231" t="s">
        <v>222</v>
      </c>
      <c r="J548" s="231" t="s">
        <v>222</v>
      </c>
      <c r="K548" s="231" t="s">
        <v>222</v>
      </c>
      <c r="L548" s="231" t="s">
        <v>224</v>
      </c>
      <c r="M548" s="231" t="s">
        <v>222</v>
      </c>
      <c r="N548" s="231" t="s">
        <v>224</v>
      </c>
      <c r="O548" s="231" t="s">
        <v>222</v>
      </c>
      <c r="P548" s="231" t="s">
        <v>224</v>
      </c>
      <c r="Q548" s="231" t="s">
        <v>222</v>
      </c>
      <c r="R548" s="231" t="s">
        <v>224</v>
      </c>
      <c r="S548" s="231" t="s">
        <v>222</v>
      </c>
      <c r="T548" s="231" t="s">
        <v>224</v>
      </c>
      <c r="U548" s="231" t="s">
        <v>224</v>
      </c>
      <c r="V548" s="231" t="s">
        <v>222</v>
      </c>
      <c r="W548" s="231" t="s">
        <v>224</v>
      </c>
      <c r="X548" s="231" t="s">
        <v>224</v>
      </c>
      <c r="Y548" s="231" t="s">
        <v>222</v>
      </c>
      <c r="Z548" s="231" t="s">
        <v>222</v>
      </c>
      <c r="AA548" s="231" t="s">
        <v>222</v>
      </c>
      <c r="AB548" s="231" t="s">
        <v>222</v>
      </c>
      <c r="AC548" s="231" t="s">
        <v>224</v>
      </c>
      <c r="AD548" s="231" t="s">
        <v>224</v>
      </c>
      <c r="AE548" s="231" t="s">
        <v>224</v>
      </c>
      <c r="AF548" s="231" t="s">
        <v>224</v>
      </c>
      <c r="AG548" s="231" t="s">
        <v>223</v>
      </c>
      <c r="AH548" s="231" t="s">
        <v>224</v>
      </c>
      <c r="AI548" s="231" t="s">
        <v>224</v>
      </c>
      <c r="AJ548" s="231" t="s">
        <v>224</v>
      </c>
      <c r="AK548" s="231" t="s">
        <v>224</v>
      </c>
      <c r="AL548" s="231" t="s">
        <v>223</v>
      </c>
      <c r="AM548" s="231" t="s">
        <v>223</v>
      </c>
      <c r="AN548" s="231" t="s">
        <v>223</v>
      </c>
      <c r="AO548" s="231" t="s">
        <v>223</v>
      </c>
      <c r="AP548" s="231" t="s">
        <v>223</v>
      </c>
      <c r="AQ548" s="231">
        <v>40</v>
      </c>
    </row>
    <row r="549" spans="1:43" x14ac:dyDescent="0.3">
      <c r="A549" s="231">
        <v>211503</v>
      </c>
      <c r="B549" s="231" t="s">
        <v>61</v>
      </c>
      <c r="C549" s="231" t="s">
        <v>223</v>
      </c>
      <c r="D549" s="231" t="s">
        <v>224</v>
      </c>
      <c r="E549" s="231" t="s">
        <v>224</v>
      </c>
      <c r="F549" s="231" t="s">
        <v>224</v>
      </c>
      <c r="G549" s="231" t="s">
        <v>224</v>
      </c>
      <c r="H549" s="231" t="s">
        <v>223</v>
      </c>
      <c r="I549" s="231" t="s">
        <v>224</v>
      </c>
      <c r="J549" s="231" t="s">
        <v>224</v>
      </c>
      <c r="K549" s="231" t="s">
        <v>224</v>
      </c>
      <c r="L549" s="231" t="s">
        <v>224</v>
      </c>
      <c r="M549" s="231" t="s">
        <v>224</v>
      </c>
      <c r="N549" s="231" t="s">
        <v>224</v>
      </c>
      <c r="O549" s="231" t="s">
        <v>224</v>
      </c>
      <c r="P549" s="231" t="s">
        <v>224</v>
      </c>
      <c r="Q549" s="231" t="s">
        <v>222</v>
      </c>
      <c r="R549" s="231" t="s">
        <v>222</v>
      </c>
      <c r="S549" s="231" t="s">
        <v>222</v>
      </c>
      <c r="T549" s="231" t="s">
        <v>222</v>
      </c>
      <c r="U549" s="231" t="s">
        <v>222</v>
      </c>
      <c r="V549" s="231" t="s">
        <v>224</v>
      </c>
      <c r="W549" s="231" t="s">
        <v>222</v>
      </c>
      <c r="X549" s="231" t="s">
        <v>222</v>
      </c>
      <c r="Y549" s="231" t="s">
        <v>222</v>
      </c>
      <c r="Z549" s="231" t="s">
        <v>222</v>
      </c>
      <c r="AA549" s="231" t="s">
        <v>222</v>
      </c>
      <c r="AB549" s="231" t="s">
        <v>222</v>
      </c>
      <c r="AC549" s="231" t="s">
        <v>222</v>
      </c>
      <c r="AD549" s="231" t="s">
        <v>222</v>
      </c>
      <c r="AE549" s="231" t="s">
        <v>224</v>
      </c>
      <c r="AF549" s="231" t="s">
        <v>222</v>
      </c>
      <c r="AG549" s="231" t="s">
        <v>224</v>
      </c>
      <c r="AH549" s="231" t="s">
        <v>224</v>
      </c>
      <c r="AI549" s="231" t="s">
        <v>222</v>
      </c>
      <c r="AJ549" s="231" t="s">
        <v>224</v>
      </c>
      <c r="AK549" s="231" t="s">
        <v>222</v>
      </c>
      <c r="AL549" s="231" t="s">
        <v>224</v>
      </c>
      <c r="AM549" s="231" t="s">
        <v>224</v>
      </c>
      <c r="AN549" s="231" t="s">
        <v>224</v>
      </c>
      <c r="AO549" s="231" t="s">
        <v>224</v>
      </c>
      <c r="AP549" s="231" t="s">
        <v>222</v>
      </c>
      <c r="AQ549" s="231">
        <v>40</v>
      </c>
    </row>
    <row r="550" spans="1:43" x14ac:dyDescent="0.3">
      <c r="A550" s="231">
        <v>211533</v>
      </c>
      <c r="B550" s="231" t="s">
        <v>61</v>
      </c>
      <c r="C550" s="231" t="s">
        <v>222</v>
      </c>
      <c r="D550" s="231" t="s">
        <v>224</v>
      </c>
      <c r="E550" s="231" t="s">
        <v>224</v>
      </c>
      <c r="F550" s="231" t="s">
        <v>224</v>
      </c>
      <c r="G550" s="231" t="s">
        <v>222</v>
      </c>
      <c r="H550" s="231" t="s">
        <v>223</v>
      </c>
      <c r="I550" s="231" t="s">
        <v>224</v>
      </c>
      <c r="J550" s="231" t="s">
        <v>224</v>
      </c>
      <c r="K550" s="231" t="s">
        <v>224</v>
      </c>
      <c r="L550" s="231" t="s">
        <v>224</v>
      </c>
      <c r="M550" s="231" t="s">
        <v>224</v>
      </c>
      <c r="N550" s="231" t="s">
        <v>224</v>
      </c>
      <c r="O550" s="231" t="s">
        <v>224</v>
      </c>
      <c r="P550" s="231" t="s">
        <v>222</v>
      </c>
      <c r="Q550" s="231" t="s">
        <v>222</v>
      </c>
      <c r="R550" s="231" t="s">
        <v>224</v>
      </c>
      <c r="S550" s="231" t="s">
        <v>224</v>
      </c>
      <c r="T550" s="231" t="s">
        <v>224</v>
      </c>
      <c r="U550" s="231" t="s">
        <v>224</v>
      </c>
      <c r="V550" s="231" t="s">
        <v>224</v>
      </c>
      <c r="W550" s="231" t="s">
        <v>224</v>
      </c>
      <c r="X550" s="231" t="s">
        <v>224</v>
      </c>
      <c r="Y550" s="231" t="s">
        <v>224</v>
      </c>
      <c r="Z550" s="231" t="s">
        <v>224</v>
      </c>
      <c r="AA550" s="231" t="s">
        <v>222</v>
      </c>
      <c r="AB550" s="231" t="s">
        <v>222</v>
      </c>
      <c r="AC550" s="231" t="s">
        <v>222</v>
      </c>
      <c r="AD550" s="231" t="s">
        <v>222</v>
      </c>
      <c r="AE550" s="231" t="s">
        <v>224</v>
      </c>
      <c r="AF550" s="231" t="s">
        <v>222</v>
      </c>
      <c r="AG550" s="231" t="s">
        <v>222</v>
      </c>
      <c r="AH550" s="231" t="s">
        <v>224</v>
      </c>
      <c r="AI550" s="231" t="s">
        <v>224</v>
      </c>
      <c r="AJ550" s="231" t="s">
        <v>223</v>
      </c>
      <c r="AK550" s="231" t="s">
        <v>223</v>
      </c>
      <c r="AL550" s="231" t="s">
        <v>222</v>
      </c>
      <c r="AM550" s="231" t="s">
        <v>224</v>
      </c>
      <c r="AN550" s="231" t="s">
        <v>222</v>
      </c>
      <c r="AO550" s="231" t="s">
        <v>222</v>
      </c>
      <c r="AP550" s="231" t="s">
        <v>224</v>
      </c>
      <c r="AQ550" s="231">
        <v>40</v>
      </c>
    </row>
    <row r="551" spans="1:43" x14ac:dyDescent="0.3">
      <c r="A551" s="231">
        <v>211543</v>
      </c>
      <c r="B551" s="231" t="s">
        <v>61</v>
      </c>
      <c r="C551" s="231" t="s">
        <v>222</v>
      </c>
      <c r="D551" s="231" t="s">
        <v>224</v>
      </c>
      <c r="E551" s="231" t="s">
        <v>224</v>
      </c>
      <c r="F551" s="231" t="s">
        <v>222</v>
      </c>
      <c r="G551" s="231" t="s">
        <v>222</v>
      </c>
      <c r="H551" s="231" t="s">
        <v>224</v>
      </c>
      <c r="I551" s="231" t="s">
        <v>224</v>
      </c>
      <c r="J551" s="231" t="s">
        <v>222</v>
      </c>
      <c r="K551" s="231" t="s">
        <v>224</v>
      </c>
      <c r="L551" s="231" t="s">
        <v>224</v>
      </c>
      <c r="M551" s="231" t="s">
        <v>224</v>
      </c>
      <c r="N551" s="231" t="s">
        <v>224</v>
      </c>
      <c r="O551" s="231" t="s">
        <v>224</v>
      </c>
      <c r="P551" s="231" t="s">
        <v>224</v>
      </c>
      <c r="Q551" s="231" t="s">
        <v>222</v>
      </c>
      <c r="R551" s="231" t="s">
        <v>222</v>
      </c>
      <c r="S551" s="231" t="s">
        <v>222</v>
      </c>
      <c r="T551" s="231" t="s">
        <v>224</v>
      </c>
      <c r="U551" s="231" t="s">
        <v>224</v>
      </c>
      <c r="V551" s="231" t="s">
        <v>224</v>
      </c>
      <c r="W551" s="231" t="s">
        <v>224</v>
      </c>
      <c r="X551" s="231" t="s">
        <v>224</v>
      </c>
      <c r="Y551" s="231" t="s">
        <v>222</v>
      </c>
      <c r="Z551" s="231" t="s">
        <v>224</v>
      </c>
      <c r="AA551" s="231" t="s">
        <v>222</v>
      </c>
      <c r="AB551" s="231" t="s">
        <v>222</v>
      </c>
      <c r="AC551" s="231" t="s">
        <v>224</v>
      </c>
      <c r="AD551" s="231" t="s">
        <v>222</v>
      </c>
      <c r="AE551" s="231" t="s">
        <v>222</v>
      </c>
      <c r="AF551" s="231" t="s">
        <v>222</v>
      </c>
      <c r="AG551" s="231" t="s">
        <v>222</v>
      </c>
      <c r="AH551" s="231" t="s">
        <v>222</v>
      </c>
      <c r="AI551" s="231" t="s">
        <v>222</v>
      </c>
      <c r="AJ551" s="231" t="s">
        <v>224</v>
      </c>
      <c r="AK551" s="231" t="s">
        <v>222</v>
      </c>
      <c r="AL551" s="231" t="s">
        <v>222</v>
      </c>
      <c r="AM551" s="231" t="s">
        <v>224</v>
      </c>
      <c r="AN551" s="231" t="s">
        <v>222</v>
      </c>
      <c r="AO551" s="231" t="s">
        <v>224</v>
      </c>
      <c r="AP551" s="231" t="s">
        <v>224</v>
      </c>
      <c r="AQ551" s="231">
        <v>40</v>
      </c>
    </row>
    <row r="552" spans="1:43" x14ac:dyDescent="0.3">
      <c r="A552" s="231">
        <v>211545</v>
      </c>
      <c r="B552" s="231" t="s">
        <v>61</v>
      </c>
      <c r="C552" s="231" t="s">
        <v>224</v>
      </c>
      <c r="D552" s="231" t="s">
        <v>224</v>
      </c>
      <c r="E552" s="231" t="s">
        <v>224</v>
      </c>
      <c r="F552" s="231" t="s">
        <v>224</v>
      </c>
      <c r="G552" s="231" t="s">
        <v>224</v>
      </c>
      <c r="H552" s="231" t="s">
        <v>224</v>
      </c>
      <c r="I552" s="231" t="s">
        <v>224</v>
      </c>
      <c r="J552" s="231" t="s">
        <v>224</v>
      </c>
      <c r="K552" s="231" t="s">
        <v>224</v>
      </c>
      <c r="L552" s="231" t="s">
        <v>222</v>
      </c>
      <c r="M552" s="231" t="s">
        <v>224</v>
      </c>
      <c r="N552" s="231" t="s">
        <v>224</v>
      </c>
      <c r="O552" s="231" t="s">
        <v>224</v>
      </c>
      <c r="P552" s="231" t="s">
        <v>222</v>
      </c>
      <c r="Q552" s="231" t="s">
        <v>224</v>
      </c>
      <c r="R552" s="231" t="s">
        <v>224</v>
      </c>
      <c r="S552" s="231" t="s">
        <v>224</v>
      </c>
      <c r="T552" s="231" t="s">
        <v>224</v>
      </c>
      <c r="U552" s="231" t="s">
        <v>224</v>
      </c>
      <c r="V552" s="231" t="s">
        <v>224</v>
      </c>
      <c r="W552" s="231" t="s">
        <v>224</v>
      </c>
      <c r="X552" s="231" t="s">
        <v>224</v>
      </c>
      <c r="Y552" s="231" t="s">
        <v>222</v>
      </c>
      <c r="Z552" s="231" t="s">
        <v>224</v>
      </c>
      <c r="AA552" s="231" t="s">
        <v>222</v>
      </c>
      <c r="AB552" s="231" t="s">
        <v>224</v>
      </c>
      <c r="AC552" s="231" t="s">
        <v>222</v>
      </c>
      <c r="AD552" s="231" t="s">
        <v>222</v>
      </c>
      <c r="AE552" s="231" t="s">
        <v>224</v>
      </c>
      <c r="AF552" s="231" t="s">
        <v>222</v>
      </c>
      <c r="AG552" s="231" t="s">
        <v>224</v>
      </c>
      <c r="AH552" s="231" t="s">
        <v>224</v>
      </c>
      <c r="AI552" s="231" t="s">
        <v>224</v>
      </c>
      <c r="AJ552" s="231" t="s">
        <v>222</v>
      </c>
      <c r="AK552" s="231" t="s">
        <v>223</v>
      </c>
      <c r="AL552" s="231" t="s">
        <v>224</v>
      </c>
      <c r="AM552" s="231" t="s">
        <v>224</v>
      </c>
      <c r="AN552" s="231" t="s">
        <v>224</v>
      </c>
      <c r="AO552" s="231" t="s">
        <v>224</v>
      </c>
      <c r="AP552" s="231" t="s">
        <v>224</v>
      </c>
      <c r="AQ552" s="231">
        <v>40</v>
      </c>
    </row>
    <row r="553" spans="1:43" x14ac:dyDescent="0.3">
      <c r="A553" s="231">
        <v>211546</v>
      </c>
      <c r="B553" s="231" t="s">
        <v>61</v>
      </c>
      <c r="C553" s="231" t="s">
        <v>222</v>
      </c>
      <c r="D553" s="231" t="s">
        <v>224</v>
      </c>
      <c r="E553" s="231" t="s">
        <v>222</v>
      </c>
      <c r="F553" s="231" t="s">
        <v>224</v>
      </c>
      <c r="G553" s="231" t="s">
        <v>222</v>
      </c>
      <c r="H553" s="231" t="s">
        <v>224</v>
      </c>
      <c r="I553" s="231" t="s">
        <v>224</v>
      </c>
      <c r="J553" s="231" t="s">
        <v>222</v>
      </c>
      <c r="K553" s="231" t="s">
        <v>224</v>
      </c>
      <c r="L553" s="231" t="s">
        <v>222</v>
      </c>
      <c r="M553" s="231" t="s">
        <v>222</v>
      </c>
      <c r="N553" s="231" t="s">
        <v>224</v>
      </c>
      <c r="O553" s="231" t="s">
        <v>224</v>
      </c>
      <c r="P553" s="231" t="s">
        <v>222</v>
      </c>
      <c r="Q553" s="231" t="s">
        <v>224</v>
      </c>
      <c r="R553" s="231" t="s">
        <v>222</v>
      </c>
      <c r="S553" s="231" t="s">
        <v>222</v>
      </c>
      <c r="T553" s="231" t="s">
        <v>224</v>
      </c>
      <c r="U553" s="231" t="s">
        <v>224</v>
      </c>
      <c r="V553" s="231" t="s">
        <v>224</v>
      </c>
      <c r="W553" s="231" t="s">
        <v>222</v>
      </c>
      <c r="X553" s="231" t="s">
        <v>222</v>
      </c>
      <c r="Y553" s="231" t="s">
        <v>222</v>
      </c>
      <c r="Z553" s="231" t="s">
        <v>222</v>
      </c>
      <c r="AA553" s="231" t="s">
        <v>222</v>
      </c>
      <c r="AB553" s="231" t="s">
        <v>224</v>
      </c>
      <c r="AC553" s="231" t="s">
        <v>224</v>
      </c>
      <c r="AD553" s="231" t="s">
        <v>222</v>
      </c>
      <c r="AE553" s="231" t="s">
        <v>224</v>
      </c>
      <c r="AF553" s="231" t="s">
        <v>222</v>
      </c>
      <c r="AG553" s="231" t="s">
        <v>222</v>
      </c>
      <c r="AH553" s="231" t="s">
        <v>224</v>
      </c>
      <c r="AI553" s="231" t="s">
        <v>222</v>
      </c>
      <c r="AJ553" s="231" t="s">
        <v>224</v>
      </c>
      <c r="AK553" s="231" t="s">
        <v>224</v>
      </c>
      <c r="AL553" s="231" t="s">
        <v>223</v>
      </c>
      <c r="AM553" s="231" t="s">
        <v>224</v>
      </c>
      <c r="AN553" s="231" t="s">
        <v>223</v>
      </c>
      <c r="AO553" s="231" t="s">
        <v>224</v>
      </c>
      <c r="AP553" s="231" t="s">
        <v>223</v>
      </c>
      <c r="AQ553" s="231">
        <v>40</v>
      </c>
    </row>
    <row r="554" spans="1:43" x14ac:dyDescent="0.3">
      <c r="A554" s="231">
        <v>211555</v>
      </c>
      <c r="B554" s="231" t="s">
        <v>61</v>
      </c>
      <c r="C554" s="231" t="s">
        <v>222</v>
      </c>
      <c r="D554" s="231" t="s">
        <v>224</v>
      </c>
      <c r="E554" s="231" t="s">
        <v>222</v>
      </c>
      <c r="F554" s="231" t="s">
        <v>222</v>
      </c>
      <c r="G554" s="231" t="s">
        <v>222</v>
      </c>
      <c r="H554" s="231" t="s">
        <v>224</v>
      </c>
      <c r="I554" s="231" t="s">
        <v>224</v>
      </c>
      <c r="J554" s="231" t="s">
        <v>222</v>
      </c>
      <c r="K554" s="231" t="s">
        <v>224</v>
      </c>
      <c r="L554" s="231" t="s">
        <v>224</v>
      </c>
      <c r="M554" s="231" t="s">
        <v>222</v>
      </c>
      <c r="N554" s="231" t="s">
        <v>224</v>
      </c>
      <c r="O554" s="231" t="s">
        <v>224</v>
      </c>
      <c r="P554" s="231" t="s">
        <v>222</v>
      </c>
      <c r="Q554" s="231" t="s">
        <v>222</v>
      </c>
      <c r="R554" s="231" t="s">
        <v>224</v>
      </c>
      <c r="S554" s="231" t="s">
        <v>224</v>
      </c>
      <c r="T554" s="231" t="s">
        <v>222</v>
      </c>
      <c r="U554" s="231" t="s">
        <v>224</v>
      </c>
      <c r="V554" s="231" t="s">
        <v>222</v>
      </c>
      <c r="W554" s="231" t="s">
        <v>222</v>
      </c>
      <c r="X554" s="231" t="s">
        <v>224</v>
      </c>
      <c r="Y554" s="231" t="s">
        <v>224</v>
      </c>
      <c r="Z554" s="231" t="s">
        <v>224</v>
      </c>
      <c r="AA554" s="231" t="s">
        <v>224</v>
      </c>
      <c r="AB554" s="231" t="s">
        <v>224</v>
      </c>
      <c r="AC554" s="231" t="s">
        <v>224</v>
      </c>
      <c r="AD554" s="231" t="s">
        <v>224</v>
      </c>
      <c r="AE554" s="231" t="s">
        <v>222</v>
      </c>
      <c r="AF554" s="231" t="s">
        <v>223</v>
      </c>
      <c r="AG554" s="231" t="s">
        <v>224</v>
      </c>
      <c r="AH554" s="231" t="s">
        <v>224</v>
      </c>
      <c r="AI554" s="231" t="s">
        <v>224</v>
      </c>
      <c r="AJ554" s="231" t="s">
        <v>224</v>
      </c>
      <c r="AK554" s="231" t="s">
        <v>224</v>
      </c>
      <c r="AL554" s="231" t="s">
        <v>223</v>
      </c>
      <c r="AM554" s="231" t="s">
        <v>223</v>
      </c>
      <c r="AN554" s="231" t="s">
        <v>223</v>
      </c>
      <c r="AO554" s="231" t="s">
        <v>223</v>
      </c>
      <c r="AP554" s="231" t="s">
        <v>223</v>
      </c>
      <c r="AQ554" s="231">
        <v>40</v>
      </c>
    </row>
    <row r="555" spans="1:43" x14ac:dyDescent="0.3">
      <c r="A555" s="231">
        <v>211556</v>
      </c>
      <c r="B555" s="231" t="s">
        <v>61</v>
      </c>
      <c r="C555" s="231" t="s">
        <v>224</v>
      </c>
      <c r="D555" s="231" t="s">
        <v>224</v>
      </c>
      <c r="E555" s="231" t="s">
        <v>224</v>
      </c>
      <c r="F555" s="231" t="s">
        <v>224</v>
      </c>
      <c r="G555" s="231" t="s">
        <v>222</v>
      </c>
      <c r="H555" s="231" t="s">
        <v>222</v>
      </c>
      <c r="I555" s="231" t="s">
        <v>224</v>
      </c>
      <c r="J555" s="231" t="s">
        <v>224</v>
      </c>
      <c r="K555" s="231" t="s">
        <v>224</v>
      </c>
      <c r="L555" s="231" t="s">
        <v>224</v>
      </c>
      <c r="M555" s="231" t="s">
        <v>224</v>
      </c>
      <c r="N555" s="231" t="s">
        <v>224</v>
      </c>
      <c r="O555" s="231" t="s">
        <v>224</v>
      </c>
      <c r="P555" s="231" t="s">
        <v>224</v>
      </c>
      <c r="Q555" s="231" t="s">
        <v>222</v>
      </c>
      <c r="R555" s="231" t="s">
        <v>224</v>
      </c>
      <c r="S555" s="231" t="s">
        <v>222</v>
      </c>
      <c r="T555" s="231" t="s">
        <v>224</v>
      </c>
      <c r="U555" s="231" t="s">
        <v>224</v>
      </c>
      <c r="V555" s="231" t="s">
        <v>224</v>
      </c>
      <c r="W555" s="231" t="s">
        <v>224</v>
      </c>
      <c r="X555" s="231" t="s">
        <v>224</v>
      </c>
      <c r="Y555" s="231" t="s">
        <v>224</v>
      </c>
      <c r="Z555" s="231" t="s">
        <v>224</v>
      </c>
      <c r="AA555" s="231" t="s">
        <v>224</v>
      </c>
      <c r="AB555" s="231" t="s">
        <v>224</v>
      </c>
      <c r="AC555" s="231" t="s">
        <v>224</v>
      </c>
      <c r="AD555" s="231" t="s">
        <v>224</v>
      </c>
      <c r="AE555" s="231" t="s">
        <v>222</v>
      </c>
      <c r="AF555" s="231" t="s">
        <v>224</v>
      </c>
      <c r="AG555" s="231" t="s">
        <v>224</v>
      </c>
      <c r="AH555" s="231" t="s">
        <v>224</v>
      </c>
      <c r="AI555" s="231" t="s">
        <v>224</v>
      </c>
      <c r="AJ555" s="231" t="s">
        <v>224</v>
      </c>
      <c r="AK555" s="231" t="s">
        <v>224</v>
      </c>
      <c r="AL555" s="231" t="s">
        <v>222</v>
      </c>
      <c r="AM555" s="231" t="s">
        <v>224</v>
      </c>
      <c r="AN555" s="231" t="s">
        <v>222</v>
      </c>
      <c r="AO555" s="231" t="s">
        <v>224</v>
      </c>
      <c r="AP555" s="231" t="s">
        <v>224</v>
      </c>
      <c r="AQ555" s="231">
        <v>40</v>
      </c>
    </row>
    <row r="556" spans="1:43" x14ac:dyDescent="0.3">
      <c r="A556" s="231">
        <v>211561</v>
      </c>
      <c r="B556" s="231" t="s">
        <v>61</v>
      </c>
      <c r="C556" s="231" t="s">
        <v>222</v>
      </c>
      <c r="D556" s="231" t="s">
        <v>224</v>
      </c>
      <c r="E556" s="231" t="s">
        <v>222</v>
      </c>
      <c r="F556" s="231" t="s">
        <v>222</v>
      </c>
      <c r="G556" s="231" t="s">
        <v>224</v>
      </c>
      <c r="H556" s="231" t="s">
        <v>224</v>
      </c>
      <c r="I556" s="231" t="s">
        <v>224</v>
      </c>
      <c r="J556" s="231" t="s">
        <v>224</v>
      </c>
      <c r="K556" s="231" t="s">
        <v>224</v>
      </c>
      <c r="L556" s="231" t="s">
        <v>224</v>
      </c>
      <c r="M556" s="231" t="s">
        <v>222</v>
      </c>
      <c r="N556" s="231" t="s">
        <v>222</v>
      </c>
      <c r="O556" s="231" t="s">
        <v>224</v>
      </c>
      <c r="P556" s="231" t="s">
        <v>224</v>
      </c>
      <c r="Q556" s="231" t="s">
        <v>224</v>
      </c>
      <c r="R556" s="231" t="s">
        <v>224</v>
      </c>
      <c r="S556" s="231" t="s">
        <v>224</v>
      </c>
      <c r="T556" s="231" t="s">
        <v>224</v>
      </c>
      <c r="U556" s="231" t="s">
        <v>224</v>
      </c>
      <c r="V556" s="231" t="s">
        <v>224</v>
      </c>
      <c r="W556" s="231" t="s">
        <v>224</v>
      </c>
      <c r="X556" s="231" t="s">
        <v>222</v>
      </c>
      <c r="Y556" s="231" t="s">
        <v>224</v>
      </c>
      <c r="Z556" s="231" t="s">
        <v>224</v>
      </c>
      <c r="AA556" s="231" t="s">
        <v>222</v>
      </c>
      <c r="AB556" s="231" t="s">
        <v>224</v>
      </c>
      <c r="AC556" s="231" t="s">
        <v>224</v>
      </c>
      <c r="AD556" s="231" t="s">
        <v>224</v>
      </c>
      <c r="AE556" s="231" t="s">
        <v>224</v>
      </c>
      <c r="AF556" s="231" t="s">
        <v>222</v>
      </c>
      <c r="AG556" s="231" t="s">
        <v>224</v>
      </c>
      <c r="AH556" s="231" t="s">
        <v>222</v>
      </c>
      <c r="AI556" s="231" t="s">
        <v>222</v>
      </c>
      <c r="AJ556" s="231" t="s">
        <v>224</v>
      </c>
      <c r="AK556" s="231" t="s">
        <v>224</v>
      </c>
      <c r="AL556" s="231" t="s">
        <v>224</v>
      </c>
      <c r="AM556" s="231" t="s">
        <v>222</v>
      </c>
      <c r="AN556" s="231" t="s">
        <v>222</v>
      </c>
      <c r="AO556" s="231" t="s">
        <v>224</v>
      </c>
      <c r="AP556" s="231" t="s">
        <v>224</v>
      </c>
      <c r="AQ556" s="231">
        <v>40</v>
      </c>
    </row>
    <row r="557" spans="1:43" x14ac:dyDescent="0.3">
      <c r="A557" s="231">
        <v>211565</v>
      </c>
      <c r="B557" s="231" t="s">
        <v>61</v>
      </c>
      <c r="C557" s="231" t="s">
        <v>224</v>
      </c>
      <c r="D557" s="231" t="s">
        <v>224</v>
      </c>
      <c r="E557" s="231" t="s">
        <v>224</v>
      </c>
      <c r="F557" s="231" t="s">
        <v>224</v>
      </c>
      <c r="G557" s="231" t="s">
        <v>222</v>
      </c>
      <c r="H557" s="231" t="s">
        <v>224</v>
      </c>
      <c r="I557" s="231" t="s">
        <v>224</v>
      </c>
      <c r="J557" s="231" t="s">
        <v>222</v>
      </c>
      <c r="K557" s="231" t="s">
        <v>222</v>
      </c>
      <c r="L557" s="231" t="s">
        <v>224</v>
      </c>
      <c r="M557" s="231" t="s">
        <v>224</v>
      </c>
      <c r="N557" s="231" t="s">
        <v>222</v>
      </c>
      <c r="O557" s="231" t="s">
        <v>224</v>
      </c>
      <c r="P557" s="231" t="s">
        <v>224</v>
      </c>
      <c r="Q557" s="231" t="s">
        <v>224</v>
      </c>
      <c r="R557" s="231" t="s">
        <v>222</v>
      </c>
      <c r="S557" s="231" t="s">
        <v>222</v>
      </c>
      <c r="T557" s="231" t="s">
        <v>224</v>
      </c>
      <c r="U557" s="231" t="s">
        <v>224</v>
      </c>
      <c r="V557" s="231" t="s">
        <v>224</v>
      </c>
      <c r="W557" s="231" t="s">
        <v>224</v>
      </c>
      <c r="X557" s="231" t="s">
        <v>224</v>
      </c>
      <c r="Y557" s="231" t="s">
        <v>222</v>
      </c>
      <c r="Z557" s="231" t="s">
        <v>222</v>
      </c>
      <c r="AA557" s="231" t="s">
        <v>222</v>
      </c>
      <c r="AB557" s="231" t="s">
        <v>224</v>
      </c>
      <c r="AC557" s="231" t="s">
        <v>224</v>
      </c>
      <c r="AD557" s="231" t="s">
        <v>224</v>
      </c>
      <c r="AE557" s="231" t="s">
        <v>224</v>
      </c>
      <c r="AF557" s="231" t="s">
        <v>222</v>
      </c>
      <c r="AG557" s="231" t="s">
        <v>222</v>
      </c>
      <c r="AH557" s="231" t="s">
        <v>224</v>
      </c>
      <c r="AI557" s="231" t="s">
        <v>224</v>
      </c>
      <c r="AJ557" s="231" t="s">
        <v>224</v>
      </c>
      <c r="AK557" s="231" t="s">
        <v>222</v>
      </c>
      <c r="AL557" s="231" t="s">
        <v>224</v>
      </c>
      <c r="AM557" s="231" t="s">
        <v>224</v>
      </c>
      <c r="AN557" s="231" t="s">
        <v>222</v>
      </c>
      <c r="AO557" s="231" t="s">
        <v>224</v>
      </c>
      <c r="AP557" s="231" t="s">
        <v>224</v>
      </c>
      <c r="AQ557" s="231">
        <v>40</v>
      </c>
    </row>
    <row r="558" spans="1:43" x14ac:dyDescent="0.3">
      <c r="A558" s="231">
        <v>211573</v>
      </c>
      <c r="B558" s="231" t="s">
        <v>61</v>
      </c>
      <c r="C558" s="231" t="s">
        <v>222</v>
      </c>
      <c r="D558" s="231" t="s">
        <v>224</v>
      </c>
      <c r="E558" s="231" t="s">
        <v>222</v>
      </c>
      <c r="F558" s="231" t="s">
        <v>224</v>
      </c>
      <c r="G558" s="231" t="s">
        <v>224</v>
      </c>
      <c r="H558" s="231" t="s">
        <v>224</v>
      </c>
      <c r="I558" s="231" t="s">
        <v>224</v>
      </c>
      <c r="J558" s="231" t="s">
        <v>224</v>
      </c>
      <c r="K558" s="231" t="s">
        <v>224</v>
      </c>
      <c r="L558" s="231" t="s">
        <v>224</v>
      </c>
      <c r="M558" s="231" t="s">
        <v>224</v>
      </c>
      <c r="N558" s="231" t="s">
        <v>224</v>
      </c>
      <c r="O558" s="231" t="s">
        <v>224</v>
      </c>
      <c r="P558" s="231" t="s">
        <v>222</v>
      </c>
      <c r="Q558" s="231" t="s">
        <v>224</v>
      </c>
      <c r="R558" s="231" t="s">
        <v>222</v>
      </c>
      <c r="S558" s="231" t="s">
        <v>224</v>
      </c>
      <c r="T558" s="231" t="s">
        <v>224</v>
      </c>
      <c r="U558" s="231" t="s">
        <v>224</v>
      </c>
      <c r="V558" s="231" t="s">
        <v>224</v>
      </c>
      <c r="W558" s="231" t="s">
        <v>222</v>
      </c>
      <c r="X558" s="231" t="s">
        <v>222</v>
      </c>
      <c r="Y558" s="231" t="s">
        <v>222</v>
      </c>
      <c r="Z558" s="231" t="s">
        <v>222</v>
      </c>
      <c r="AA558" s="231" t="s">
        <v>222</v>
      </c>
      <c r="AB558" s="231" t="s">
        <v>224</v>
      </c>
      <c r="AC558" s="231" t="s">
        <v>224</v>
      </c>
      <c r="AD558" s="231" t="s">
        <v>224</v>
      </c>
      <c r="AE558" s="231" t="s">
        <v>224</v>
      </c>
      <c r="AF558" s="231" t="s">
        <v>224</v>
      </c>
      <c r="AG558" s="231" t="s">
        <v>222</v>
      </c>
      <c r="AH558" s="231" t="s">
        <v>224</v>
      </c>
      <c r="AI558" s="231" t="s">
        <v>224</v>
      </c>
      <c r="AJ558" s="231" t="s">
        <v>224</v>
      </c>
      <c r="AK558" s="231" t="s">
        <v>222</v>
      </c>
      <c r="AL558" s="231" t="s">
        <v>222</v>
      </c>
      <c r="AM558" s="231" t="s">
        <v>224</v>
      </c>
      <c r="AN558" s="231" t="s">
        <v>222</v>
      </c>
      <c r="AO558" s="231" t="s">
        <v>224</v>
      </c>
      <c r="AP558" s="231" t="s">
        <v>224</v>
      </c>
      <c r="AQ558" s="231">
        <v>40</v>
      </c>
    </row>
    <row r="559" spans="1:43" x14ac:dyDescent="0.3">
      <c r="A559" s="231">
        <v>211581</v>
      </c>
      <c r="B559" s="231" t="s">
        <v>61</v>
      </c>
      <c r="C559" s="231" t="s">
        <v>222</v>
      </c>
      <c r="D559" s="231" t="s">
        <v>224</v>
      </c>
      <c r="E559" s="231" t="s">
        <v>222</v>
      </c>
      <c r="F559" s="231" t="s">
        <v>222</v>
      </c>
      <c r="G559" s="231" t="s">
        <v>222</v>
      </c>
      <c r="H559" s="231" t="s">
        <v>224</v>
      </c>
      <c r="I559" s="231" t="s">
        <v>222</v>
      </c>
      <c r="J559" s="231" t="s">
        <v>222</v>
      </c>
      <c r="K559" s="231" t="s">
        <v>224</v>
      </c>
      <c r="L559" s="231" t="s">
        <v>222</v>
      </c>
      <c r="M559" s="231" t="s">
        <v>222</v>
      </c>
      <c r="N559" s="231" t="s">
        <v>222</v>
      </c>
      <c r="O559" s="231" t="s">
        <v>222</v>
      </c>
      <c r="P559" s="231" t="s">
        <v>222</v>
      </c>
      <c r="Q559" s="231" t="s">
        <v>222</v>
      </c>
      <c r="R559" s="231" t="s">
        <v>224</v>
      </c>
      <c r="S559" s="231" t="s">
        <v>222</v>
      </c>
      <c r="T559" s="231" t="s">
        <v>224</v>
      </c>
      <c r="U559" s="231" t="s">
        <v>224</v>
      </c>
      <c r="V559" s="231" t="s">
        <v>224</v>
      </c>
      <c r="W559" s="231" t="s">
        <v>224</v>
      </c>
      <c r="X559" s="231" t="s">
        <v>224</v>
      </c>
      <c r="Y559" s="231" t="s">
        <v>222</v>
      </c>
      <c r="Z559" s="231" t="s">
        <v>224</v>
      </c>
      <c r="AA559" s="231" t="s">
        <v>222</v>
      </c>
      <c r="AB559" s="231" t="s">
        <v>224</v>
      </c>
      <c r="AC559" s="231" t="s">
        <v>224</v>
      </c>
      <c r="AD559" s="231" t="s">
        <v>224</v>
      </c>
      <c r="AE559" s="231" t="s">
        <v>222</v>
      </c>
      <c r="AF559" s="231" t="s">
        <v>222</v>
      </c>
      <c r="AG559" s="231" t="s">
        <v>224</v>
      </c>
      <c r="AH559" s="231" t="s">
        <v>222</v>
      </c>
      <c r="AI559" s="231" t="s">
        <v>222</v>
      </c>
      <c r="AJ559" s="231" t="s">
        <v>224</v>
      </c>
      <c r="AK559" s="231" t="s">
        <v>222</v>
      </c>
      <c r="AL559" s="231" t="s">
        <v>222</v>
      </c>
      <c r="AM559" s="231" t="s">
        <v>224</v>
      </c>
      <c r="AN559" s="231" t="s">
        <v>222</v>
      </c>
      <c r="AO559" s="231" t="s">
        <v>224</v>
      </c>
      <c r="AP559" s="231" t="s">
        <v>224</v>
      </c>
      <c r="AQ559" s="231">
        <v>40</v>
      </c>
    </row>
    <row r="560" spans="1:43" x14ac:dyDescent="0.3">
      <c r="A560" s="231">
        <v>211585</v>
      </c>
      <c r="B560" s="231" t="s">
        <v>61</v>
      </c>
      <c r="C560" s="231" t="s">
        <v>222</v>
      </c>
      <c r="D560" s="231" t="s">
        <v>224</v>
      </c>
      <c r="E560" s="231" t="s">
        <v>224</v>
      </c>
      <c r="F560" s="231" t="s">
        <v>222</v>
      </c>
      <c r="G560" s="231" t="s">
        <v>224</v>
      </c>
      <c r="H560" s="231" t="s">
        <v>222</v>
      </c>
      <c r="I560" s="231" t="s">
        <v>222</v>
      </c>
      <c r="J560" s="231" t="s">
        <v>222</v>
      </c>
      <c r="K560" s="231" t="s">
        <v>224</v>
      </c>
      <c r="L560" s="231" t="s">
        <v>224</v>
      </c>
      <c r="M560" s="231" t="s">
        <v>224</v>
      </c>
      <c r="N560" s="231" t="s">
        <v>224</v>
      </c>
      <c r="O560" s="231" t="s">
        <v>224</v>
      </c>
      <c r="P560" s="231" t="s">
        <v>224</v>
      </c>
      <c r="Q560" s="231" t="s">
        <v>224</v>
      </c>
      <c r="R560" s="231" t="s">
        <v>224</v>
      </c>
      <c r="S560" s="231" t="s">
        <v>224</v>
      </c>
      <c r="T560" s="231" t="s">
        <v>224</v>
      </c>
      <c r="U560" s="231" t="s">
        <v>224</v>
      </c>
      <c r="V560" s="231" t="s">
        <v>224</v>
      </c>
      <c r="W560" s="231" t="s">
        <v>224</v>
      </c>
      <c r="X560" s="231" t="s">
        <v>224</v>
      </c>
      <c r="Y560" s="231" t="s">
        <v>222</v>
      </c>
      <c r="Z560" s="231" t="s">
        <v>224</v>
      </c>
      <c r="AA560" s="231" t="s">
        <v>222</v>
      </c>
      <c r="AB560" s="231" t="s">
        <v>224</v>
      </c>
      <c r="AC560" s="231" t="s">
        <v>224</v>
      </c>
      <c r="AD560" s="231" t="s">
        <v>222</v>
      </c>
      <c r="AE560" s="231" t="s">
        <v>222</v>
      </c>
      <c r="AF560" s="231" t="s">
        <v>224</v>
      </c>
      <c r="AG560" s="231" t="s">
        <v>222</v>
      </c>
      <c r="AH560" s="231" t="s">
        <v>224</v>
      </c>
      <c r="AI560" s="231" t="s">
        <v>222</v>
      </c>
      <c r="AJ560" s="231" t="s">
        <v>224</v>
      </c>
      <c r="AK560" s="231" t="s">
        <v>222</v>
      </c>
      <c r="AL560" s="231" t="s">
        <v>224</v>
      </c>
      <c r="AM560" s="231" t="s">
        <v>224</v>
      </c>
      <c r="AN560" s="231" t="s">
        <v>222</v>
      </c>
      <c r="AO560" s="231" t="s">
        <v>222</v>
      </c>
      <c r="AP560" s="231" t="s">
        <v>224</v>
      </c>
      <c r="AQ560" s="231">
        <v>40</v>
      </c>
    </row>
    <row r="561" spans="1:43" x14ac:dyDescent="0.3">
      <c r="A561" s="231">
        <v>211614</v>
      </c>
      <c r="B561" s="231" t="s">
        <v>61</v>
      </c>
      <c r="C561" s="231" t="s">
        <v>222</v>
      </c>
      <c r="D561" s="231" t="s">
        <v>224</v>
      </c>
      <c r="E561" s="231" t="s">
        <v>224</v>
      </c>
      <c r="F561" s="231" t="s">
        <v>224</v>
      </c>
      <c r="G561" s="231" t="s">
        <v>222</v>
      </c>
      <c r="H561" s="231" t="s">
        <v>222</v>
      </c>
      <c r="I561" s="231" t="s">
        <v>224</v>
      </c>
      <c r="J561" s="231" t="s">
        <v>224</v>
      </c>
      <c r="K561" s="231" t="s">
        <v>224</v>
      </c>
      <c r="L561" s="231" t="s">
        <v>224</v>
      </c>
      <c r="M561" s="231" t="s">
        <v>222</v>
      </c>
      <c r="N561" s="231" t="s">
        <v>224</v>
      </c>
      <c r="O561" s="231" t="s">
        <v>224</v>
      </c>
      <c r="P561" s="231" t="s">
        <v>224</v>
      </c>
      <c r="Q561" s="231" t="s">
        <v>224</v>
      </c>
      <c r="R561" s="231" t="s">
        <v>224</v>
      </c>
      <c r="S561" s="231" t="s">
        <v>224</v>
      </c>
      <c r="T561" s="231" t="s">
        <v>224</v>
      </c>
      <c r="U561" s="231" t="s">
        <v>224</v>
      </c>
      <c r="V561" s="231" t="s">
        <v>224</v>
      </c>
      <c r="W561" s="231" t="s">
        <v>222</v>
      </c>
      <c r="X561" s="231" t="s">
        <v>222</v>
      </c>
      <c r="Y561" s="231" t="s">
        <v>222</v>
      </c>
      <c r="Z561" s="231" t="s">
        <v>222</v>
      </c>
      <c r="AA561" s="231" t="s">
        <v>222</v>
      </c>
      <c r="AB561" s="231" t="s">
        <v>222</v>
      </c>
      <c r="AC561" s="231" t="s">
        <v>222</v>
      </c>
      <c r="AD561" s="231" t="s">
        <v>222</v>
      </c>
      <c r="AE561" s="231" t="s">
        <v>222</v>
      </c>
      <c r="AF561" s="231" t="s">
        <v>222</v>
      </c>
      <c r="AG561" s="231" t="s">
        <v>224</v>
      </c>
      <c r="AH561" s="231" t="s">
        <v>223</v>
      </c>
      <c r="AI561" s="231" t="s">
        <v>224</v>
      </c>
      <c r="AJ561" s="231" t="s">
        <v>224</v>
      </c>
      <c r="AK561" s="231" t="s">
        <v>224</v>
      </c>
      <c r="AL561" s="231" t="s">
        <v>224</v>
      </c>
      <c r="AM561" s="231" t="s">
        <v>224</v>
      </c>
      <c r="AN561" s="231" t="s">
        <v>224</v>
      </c>
      <c r="AO561" s="231" t="s">
        <v>224</v>
      </c>
      <c r="AP561" s="231" t="s">
        <v>223</v>
      </c>
      <c r="AQ561" s="231">
        <v>40</v>
      </c>
    </row>
    <row r="562" spans="1:43" x14ac:dyDescent="0.3">
      <c r="A562" s="231">
        <v>211619</v>
      </c>
      <c r="B562" s="231" t="s">
        <v>61</v>
      </c>
      <c r="C562" s="231" t="s">
        <v>222</v>
      </c>
      <c r="D562" s="231" t="s">
        <v>224</v>
      </c>
      <c r="E562" s="231" t="s">
        <v>224</v>
      </c>
      <c r="F562" s="231" t="s">
        <v>224</v>
      </c>
      <c r="G562" s="231" t="s">
        <v>224</v>
      </c>
      <c r="H562" s="231" t="s">
        <v>222</v>
      </c>
      <c r="I562" s="231" t="s">
        <v>222</v>
      </c>
      <c r="J562" s="231" t="s">
        <v>224</v>
      </c>
      <c r="K562" s="231" t="s">
        <v>222</v>
      </c>
      <c r="L562" s="231" t="s">
        <v>222</v>
      </c>
      <c r="M562" s="231" t="s">
        <v>222</v>
      </c>
      <c r="N562" s="231" t="s">
        <v>224</v>
      </c>
      <c r="O562" s="231" t="s">
        <v>224</v>
      </c>
      <c r="P562" s="231" t="s">
        <v>224</v>
      </c>
      <c r="Q562" s="231" t="s">
        <v>224</v>
      </c>
      <c r="R562" s="231" t="s">
        <v>224</v>
      </c>
      <c r="S562" s="231" t="s">
        <v>224</v>
      </c>
      <c r="T562" s="231" t="s">
        <v>222</v>
      </c>
      <c r="U562" s="231" t="s">
        <v>224</v>
      </c>
      <c r="V562" s="231" t="s">
        <v>224</v>
      </c>
      <c r="W562" s="231" t="s">
        <v>224</v>
      </c>
      <c r="X562" s="231" t="s">
        <v>224</v>
      </c>
      <c r="Y562" s="231" t="s">
        <v>222</v>
      </c>
      <c r="Z562" s="231" t="s">
        <v>222</v>
      </c>
      <c r="AA562" s="231" t="s">
        <v>222</v>
      </c>
      <c r="AB562" s="231" t="s">
        <v>224</v>
      </c>
      <c r="AC562" s="231" t="s">
        <v>224</v>
      </c>
      <c r="AD562" s="231" t="s">
        <v>224</v>
      </c>
      <c r="AE562" s="231" t="s">
        <v>222</v>
      </c>
      <c r="AF562" s="231" t="s">
        <v>222</v>
      </c>
      <c r="AG562" s="231" t="s">
        <v>222</v>
      </c>
      <c r="AH562" s="231" t="s">
        <v>224</v>
      </c>
      <c r="AI562" s="231" t="s">
        <v>224</v>
      </c>
      <c r="AJ562" s="231" t="s">
        <v>224</v>
      </c>
      <c r="AK562" s="231" t="s">
        <v>224</v>
      </c>
      <c r="AL562" s="231" t="s">
        <v>224</v>
      </c>
      <c r="AM562" s="231" t="s">
        <v>222</v>
      </c>
      <c r="AN562" s="231" t="s">
        <v>222</v>
      </c>
      <c r="AO562" s="231" t="s">
        <v>224</v>
      </c>
      <c r="AP562" s="231" t="s">
        <v>224</v>
      </c>
      <c r="AQ562" s="231">
        <v>40</v>
      </c>
    </row>
    <row r="563" spans="1:43" x14ac:dyDescent="0.3">
      <c r="A563" s="231">
        <v>211620</v>
      </c>
      <c r="B563" s="231" t="s">
        <v>61</v>
      </c>
      <c r="C563" s="231" t="s">
        <v>222</v>
      </c>
      <c r="D563" s="231" t="s">
        <v>222</v>
      </c>
      <c r="E563" s="231" t="s">
        <v>222</v>
      </c>
      <c r="F563" s="231" t="s">
        <v>222</v>
      </c>
      <c r="G563" s="231" t="s">
        <v>224</v>
      </c>
      <c r="H563" s="231" t="s">
        <v>224</v>
      </c>
      <c r="I563" s="231" t="s">
        <v>222</v>
      </c>
      <c r="J563" s="231" t="s">
        <v>224</v>
      </c>
      <c r="K563" s="231" t="s">
        <v>222</v>
      </c>
      <c r="L563" s="231" t="s">
        <v>222</v>
      </c>
      <c r="M563" s="231" t="s">
        <v>222</v>
      </c>
      <c r="N563" s="231" t="s">
        <v>222</v>
      </c>
      <c r="O563" s="231" t="s">
        <v>224</v>
      </c>
      <c r="P563" s="231" t="s">
        <v>224</v>
      </c>
      <c r="Q563" s="231" t="s">
        <v>224</v>
      </c>
      <c r="R563" s="231" t="s">
        <v>224</v>
      </c>
      <c r="S563" s="231" t="s">
        <v>224</v>
      </c>
      <c r="T563" s="231" t="s">
        <v>224</v>
      </c>
      <c r="U563" s="231" t="s">
        <v>224</v>
      </c>
      <c r="V563" s="231" t="s">
        <v>224</v>
      </c>
      <c r="W563" s="231" t="s">
        <v>224</v>
      </c>
      <c r="X563" s="231" t="s">
        <v>224</v>
      </c>
      <c r="Y563" s="231" t="s">
        <v>222</v>
      </c>
      <c r="Z563" s="231" t="s">
        <v>224</v>
      </c>
      <c r="AA563" s="231" t="s">
        <v>222</v>
      </c>
      <c r="AB563" s="231" t="s">
        <v>222</v>
      </c>
      <c r="AC563" s="231" t="s">
        <v>222</v>
      </c>
      <c r="AD563" s="231" t="s">
        <v>222</v>
      </c>
      <c r="AE563" s="231" t="s">
        <v>222</v>
      </c>
      <c r="AF563" s="231" t="s">
        <v>222</v>
      </c>
      <c r="AG563" s="231" t="s">
        <v>222</v>
      </c>
      <c r="AH563" s="231" t="s">
        <v>222</v>
      </c>
      <c r="AI563" s="231" t="s">
        <v>222</v>
      </c>
      <c r="AJ563" s="231" t="s">
        <v>224</v>
      </c>
      <c r="AK563" s="231" t="s">
        <v>222</v>
      </c>
      <c r="AL563" s="231" t="s">
        <v>224</v>
      </c>
      <c r="AM563" s="231" t="s">
        <v>222</v>
      </c>
      <c r="AN563" s="231" t="s">
        <v>222</v>
      </c>
      <c r="AO563" s="231" t="s">
        <v>224</v>
      </c>
      <c r="AP563" s="231" t="s">
        <v>224</v>
      </c>
      <c r="AQ563" s="231">
        <v>40</v>
      </c>
    </row>
    <row r="564" spans="1:43" x14ac:dyDescent="0.3">
      <c r="A564" s="231">
        <v>211622</v>
      </c>
      <c r="B564" s="231" t="s">
        <v>61</v>
      </c>
      <c r="C564" s="231" t="s">
        <v>222</v>
      </c>
      <c r="D564" s="231" t="s">
        <v>224</v>
      </c>
      <c r="E564" s="231" t="s">
        <v>224</v>
      </c>
      <c r="F564" s="231" t="s">
        <v>222</v>
      </c>
      <c r="G564" s="231" t="s">
        <v>222</v>
      </c>
      <c r="H564" s="231" t="s">
        <v>222</v>
      </c>
      <c r="I564" s="231" t="s">
        <v>224</v>
      </c>
      <c r="J564" s="231" t="s">
        <v>222</v>
      </c>
      <c r="K564" s="231" t="s">
        <v>224</v>
      </c>
      <c r="L564" s="231" t="s">
        <v>222</v>
      </c>
      <c r="M564" s="231" t="s">
        <v>222</v>
      </c>
      <c r="N564" s="231" t="s">
        <v>224</v>
      </c>
      <c r="O564" s="231" t="s">
        <v>224</v>
      </c>
      <c r="P564" s="231" t="s">
        <v>222</v>
      </c>
      <c r="Q564" s="231" t="s">
        <v>224</v>
      </c>
      <c r="R564" s="231" t="s">
        <v>222</v>
      </c>
      <c r="S564" s="231" t="s">
        <v>222</v>
      </c>
      <c r="T564" s="231" t="s">
        <v>224</v>
      </c>
      <c r="U564" s="231" t="s">
        <v>224</v>
      </c>
      <c r="V564" s="231" t="s">
        <v>222</v>
      </c>
      <c r="W564" s="231" t="s">
        <v>224</v>
      </c>
      <c r="X564" s="231" t="s">
        <v>224</v>
      </c>
      <c r="Y564" s="231" t="s">
        <v>222</v>
      </c>
      <c r="Z564" s="231" t="s">
        <v>222</v>
      </c>
      <c r="AA564" s="231" t="s">
        <v>222</v>
      </c>
      <c r="AB564" s="231" t="s">
        <v>224</v>
      </c>
      <c r="AC564" s="231" t="s">
        <v>222</v>
      </c>
      <c r="AD564" s="231" t="s">
        <v>224</v>
      </c>
      <c r="AE564" s="231" t="s">
        <v>222</v>
      </c>
      <c r="AF564" s="231" t="s">
        <v>222</v>
      </c>
      <c r="AG564" s="231" t="s">
        <v>222</v>
      </c>
      <c r="AH564" s="231" t="s">
        <v>222</v>
      </c>
      <c r="AI564" s="231" t="s">
        <v>222</v>
      </c>
      <c r="AJ564" s="231" t="s">
        <v>224</v>
      </c>
      <c r="AK564" s="231" t="s">
        <v>224</v>
      </c>
      <c r="AL564" s="231" t="s">
        <v>222</v>
      </c>
      <c r="AM564" s="231" t="s">
        <v>224</v>
      </c>
      <c r="AN564" s="231" t="s">
        <v>224</v>
      </c>
      <c r="AO564" s="231" t="s">
        <v>224</v>
      </c>
      <c r="AP564" s="231" t="s">
        <v>222</v>
      </c>
      <c r="AQ564" s="231">
        <v>40</v>
      </c>
    </row>
    <row r="565" spans="1:43" x14ac:dyDescent="0.3">
      <c r="A565" s="231">
        <v>211647</v>
      </c>
      <c r="B565" s="231" t="s">
        <v>61</v>
      </c>
      <c r="C565" s="231" t="s">
        <v>222</v>
      </c>
      <c r="D565" s="231" t="s">
        <v>224</v>
      </c>
      <c r="E565" s="231" t="s">
        <v>224</v>
      </c>
      <c r="F565" s="231" t="s">
        <v>224</v>
      </c>
      <c r="G565" s="231" t="s">
        <v>222</v>
      </c>
      <c r="H565" s="231" t="s">
        <v>224</v>
      </c>
      <c r="I565" s="231" t="s">
        <v>224</v>
      </c>
      <c r="J565" s="231" t="s">
        <v>224</v>
      </c>
      <c r="K565" s="231" t="s">
        <v>224</v>
      </c>
      <c r="L565" s="231" t="s">
        <v>224</v>
      </c>
      <c r="M565" s="231" t="s">
        <v>224</v>
      </c>
      <c r="N565" s="231" t="s">
        <v>224</v>
      </c>
      <c r="O565" s="231" t="s">
        <v>224</v>
      </c>
      <c r="P565" s="231" t="s">
        <v>224</v>
      </c>
      <c r="Q565" s="231" t="s">
        <v>224</v>
      </c>
      <c r="R565" s="231" t="s">
        <v>224</v>
      </c>
      <c r="S565" s="231" t="s">
        <v>224</v>
      </c>
      <c r="T565" s="231" t="s">
        <v>224</v>
      </c>
      <c r="U565" s="231" t="s">
        <v>224</v>
      </c>
      <c r="V565" s="231" t="s">
        <v>224</v>
      </c>
      <c r="W565" s="231" t="s">
        <v>224</v>
      </c>
      <c r="X565" s="231" t="s">
        <v>224</v>
      </c>
      <c r="Y565" s="231" t="s">
        <v>222</v>
      </c>
      <c r="Z565" s="231" t="s">
        <v>222</v>
      </c>
      <c r="AA565" s="231" t="s">
        <v>224</v>
      </c>
      <c r="AB565" s="231" t="s">
        <v>224</v>
      </c>
      <c r="AC565" s="231" t="s">
        <v>224</v>
      </c>
      <c r="AD565" s="231" t="s">
        <v>222</v>
      </c>
      <c r="AE565" s="231" t="s">
        <v>222</v>
      </c>
      <c r="AF565" s="231" t="s">
        <v>224</v>
      </c>
      <c r="AG565" s="231" t="s">
        <v>224</v>
      </c>
      <c r="AH565" s="231" t="s">
        <v>223</v>
      </c>
      <c r="AI565" s="231" t="s">
        <v>224</v>
      </c>
      <c r="AJ565" s="231" t="s">
        <v>224</v>
      </c>
      <c r="AK565" s="231" t="s">
        <v>223</v>
      </c>
      <c r="AL565" s="231" t="s">
        <v>223</v>
      </c>
      <c r="AM565" s="231" t="s">
        <v>223</v>
      </c>
      <c r="AN565" s="231" t="s">
        <v>224</v>
      </c>
      <c r="AO565" s="231" t="s">
        <v>224</v>
      </c>
      <c r="AP565" s="231" t="s">
        <v>224</v>
      </c>
      <c r="AQ565" s="231">
        <v>40</v>
      </c>
    </row>
    <row r="566" spans="1:43" x14ac:dyDescent="0.3">
      <c r="A566" s="231">
        <v>211655</v>
      </c>
      <c r="B566" s="231" t="s">
        <v>61</v>
      </c>
      <c r="C566" s="231" t="s">
        <v>224</v>
      </c>
      <c r="D566" s="231" t="s">
        <v>222</v>
      </c>
      <c r="E566" s="231" t="s">
        <v>222</v>
      </c>
      <c r="F566" s="231" t="s">
        <v>224</v>
      </c>
      <c r="G566" s="231" t="s">
        <v>222</v>
      </c>
      <c r="H566" s="231" t="s">
        <v>222</v>
      </c>
      <c r="I566" s="231" t="s">
        <v>224</v>
      </c>
      <c r="J566" s="231" t="s">
        <v>222</v>
      </c>
      <c r="K566" s="231" t="s">
        <v>224</v>
      </c>
      <c r="L566" s="231" t="s">
        <v>224</v>
      </c>
      <c r="M566" s="231" t="s">
        <v>222</v>
      </c>
      <c r="N566" s="231" t="s">
        <v>224</v>
      </c>
      <c r="O566" s="231" t="s">
        <v>222</v>
      </c>
      <c r="P566" s="231" t="s">
        <v>222</v>
      </c>
      <c r="Q566" s="231" t="s">
        <v>222</v>
      </c>
      <c r="R566" s="231" t="s">
        <v>224</v>
      </c>
      <c r="S566" s="231" t="s">
        <v>224</v>
      </c>
      <c r="T566" s="231" t="s">
        <v>224</v>
      </c>
      <c r="U566" s="231" t="s">
        <v>224</v>
      </c>
      <c r="V566" s="231" t="s">
        <v>222</v>
      </c>
      <c r="W566" s="231" t="s">
        <v>224</v>
      </c>
      <c r="X566" s="231" t="s">
        <v>222</v>
      </c>
      <c r="Y566" s="231" t="s">
        <v>224</v>
      </c>
      <c r="Z566" s="231" t="s">
        <v>224</v>
      </c>
      <c r="AA566" s="231" t="s">
        <v>222</v>
      </c>
      <c r="AB566" s="231" t="s">
        <v>224</v>
      </c>
      <c r="AC566" s="231" t="s">
        <v>224</v>
      </c>
      <c r="AD566" s="231" t="s">
        <v>224</v>
      </c>
      <c r="AE566" s="231" t="s">
        <v>224</v>
      </c>
      <c r="AF566" s="231" t="s">
        <v>224</v>
      </c>
      <c r="AG566" s="231" t="s">
        <v>222</v>
      </c>
      <c r="AH566" s="231" t="s">
        <v>222</v>
      </c>
      <c r="AI566" s="231" t="s">
        <v>222</v>
      </c>
      <c r="AJ566" s="231" t="s">
        <v>224</v>
      </c>
      <c r="AK566" s="231" t="s">
        <v>222</v>
      </c>
      <c r="AL566" s="231" t="s">
        <v>224</v>
      </c>
      <c r="AM566" s="231" t="s">
        <v>224</v>
      </c>
      <c r="AN566" s="231" t="s">
        <v>223</v>
      </c>
      <c r="AO566" s="231" t="s">
        <v>224</v>
      </c>
      <c r="AP566" s="231" t="s">
        <v>223</v>
      </c>
      <c r="AQ566" s="231">
        <v>40</v>
      </c>
    </row>
    <row r="567" spans="1:43" x14ac:dyDescent="0.3">
      <c r="A567" s="231">
        <v>211663</v>
      </c>
      <c r="B567" s="231" t="s">
        <v>61</v>
      </c>
      <c r="C567" s="231" t="s">
        <v>224</v>
      </c>
      <c r="D567" s="231" t="s">
        <v>224</v>
      </c>
      <c r="E567" s="231" t="s">
        <v>224</v>
      </c>
      <c r="F567" s="231" t="s">
        <v>224</v>
      </c>
      <c r="G567" s="231" t="s">
        <v>224</v>
      </c>
      <c r="H567" s="231" t="s">
        <v>224</v>
      </c>
      <c r="I567" s="231" t="s">
        <v>224</v>
      </c>
      <c r="J567" s="231" t="s">
        <v>224</v>
      </c>
      <c r="K567" s="231" t="s">
        <v>224</v>
      </c>
      <c r="L567" s="231" t="s">
        <v>224</v>
      </c>
      <c r="M567" s="231" t="s">
        <v>222</v>
      </c>
      <c r="N567" s="231" t="s">
        <v>222</v>
      </c>
      <c r="O567" s="231" t="s">
        <v>222</v>
      </c>
      <c r="P567" s="231" t="s">
        <v>222</v>
      </c>
      <c r="Q567" s="231" t="s">
        <v>222</v>
      </c>
      <c r="R567" s="231" t="s">
        <v>224</v>
      </c>
      <c r="S567" s="231" t="s">
        <v>224</v>
      </c>
      <c r="T567" s="231" t="s">
        <v>224</v>
      </c>
      <c r="U567" s="231" t="s">
        <v>224</v>
      </c>
      <c r="V567" s="231" t="s">
        <v>224</v>
      </c>
      <c r="W567" s="231" t="s">
        <v>224</v>
      </c>
      <c r="X567" s="231" t="s">
        <v>224</v>
      </c>
      <c r="Y567" s="231" t="s">
        <v>224</v>
      </c>
      <c r="Z567" s="231" t="s">
        <v>224</v>
      </c>
      <c r="AA567" s="231" t="s">
        <v>222</v>
      </c>
      <c r="AB567" s="231" t="s">
        <v>222</v>
      </c>
      <c r="AC567" s="231" t="s">
        <v>224</v>
      </c>
      <c r="AD567" s="231" t="s">
        <v>222</v>
      </c>
      <c r="AE567" s="231" t="s">
        <v>224</v>
      </c>
      <c r="AF567" s="231" t="s">
        <v>224</v>
      </c>
      <c r="AG567" s="231" t="s">
        <v>224</v>
      </c>
      <c r="AH567" s="231" t="s">
        <v>224</v>
      </c>
      <c r="AI567" s="231" t="s">
        <v>222</v>
      </c>
      <c r="AJ567" s="231" t="s">
        <v>224</v>
      </c>
      <c r="AK567" s="231" t="s">
        <v>224</v>
      </c>
      <c r="AL567" s="231" t="s">
        <v>224</v>
      </c>
      <c r="AM567" s="231" t="s">
        <v>224</v>
      </c>
      <c r="AN567" s="231" t="s">
        <v>224</v>
      </c>
      <c r="AO567" s="231" t="s">
        <v>224</v>
      </c>
      <c r="AP567" s="231" t="s">
        <v>224</v>
      </c>
      <c r="AQ567" s="231">
        <v>40</v>
      </c>
    </row>
    <row r="568" spans="1:43" x14ac:dyDescent="0.3">
      <c r="A568" s="231">
        <v>211664</v>
      </c>
      <c r="B568" s="231" t="s">
        <v>61</v>
      </c>
      <c r="C568" s="231" t="s">
        <v>224</v>
      </c>
      <c r="D568" s="231" t="s">
        <v>222</v>
      </c>
      <c r="E568" s="231" t="s">
        <v>222</v>
      </c>
      <c r="F568" s="231" t="s">
        <v>224</v>
      </c>
      <c r="G568" s="231" t="s">
        <v>224</v>
      </c>
      <c r="H568" s="231" t="s">
        <v>223</v>
      </c>
      <c r="I568" s="231" t="s">
        <v>224</v>
      </c>
      <c r="J568" s="231" t="s">
        <v>222</v>
      </c>
      <c r="K568" s="231" t="s">
        <v>224</v>
      </c>
      <c r="L568" s="231" t="s">
        <v>224</v>
      </c>
      <c r="M568" s="231" t="s">
        <v>224</v>
      </c>
      <c r="N568" s="231" t="s">
        <v>224</v>
      </c>
      <c r="O568" s="231" t="s">
        <v>224</v>
      </c>
      <c r="P568" s="231" t="s">
        <v>222</v>
      </c>
      <c r="Q568" s="231" t="s">
        <v>222</v>
      </c>
      <c r="R568" s="231" t="s">
        <v>222</v>
      </c>
      <c r="S568" s="231" t="s">
        <v>222</v>
      </c>
      <c r="T568" s="231" t="s">
        <v>224</v>
      </c>
      <c r="U568" s="231" t="s">
        <v>224</v>
      </c>
      <c r="V568" s="231" t="s">
        <v>224</v>
      </c>
      <c r="W568" s="231" t="s">
        <v>222</v>
      </c>
      <c r="X568" s="231" t="s">
        <v>224</v>
      </c>
      <c r="Y568" s="231" t="s">
        <v>222</v>
      </c>
      <c r="Z568" s="231" t="s">
        <v>224</v>
      </c>
      <c r="AA568" s="231" t="s">
        <v>224</v>
      </c>
      <c r="AB568" s="231" t="s">
        <v>222</v>
      </c>
      <c r="AC568" s="231" t="s">
        <v>222</v>
      </c>
      <c r="AD568" s="231" t="s">
        <v>222</v>
      </c>
      <c r="AE568" s="231" t="s">
        <v>222</v>
      </c>
      <c r="AF568" s="231" t="s">
        <v>222</v>
      </c>
      <c r="AG568" s="231" t="s">
        <v>223</v>
      </c>
      <c r="AH568" s="231" t="s">
        <v>224</v>
      </c>
      <c r="AI568" s="231" t="s">
        <v>224</v>
      </c>
      <c r="AJ568" s="231" t="s">
        <v>223</v>
      </c>
      <c r="AK568" s="231" t="s">
        <v>224</v>
      </c>
      <c r="AL568" s="231" t="s">
        <v>223</v>
      </c>
      <c r="AM568" s="231" t="s">
        <v>223</v>
      </c>
      <c r="AN568" s="231" t="s">
        <v>223</v>
      </c>
      <c r="AO568" s="231" t="s">
        <v>223</v>
      </c>
      <c r="AP568" s="231" t="s">
        <v>223</v>
      </c>
      <c r="AQ568" s="231">
        <v>40</v>
      </c>
    </row>
    <row r="569" spans="1:43" x14ac:dyDescent="0.3">
      <c r="A569" s="231">
        <v>211685</v>
      </c>
      <c r="B569" s="231" t="s">
        <v>61</v>
      </c>
      <c r="C569" s="231" t="s">
        <v>222</v>
      </c>
      <c r="D569" s="231" t="s">
        <v>224</v>
      </c>
      <c r="E569" s="231" t="s">
        <v>222</v>
      </c>
      <c r="F569" s="231" t="s">
        <v>222</v>
      </c>
      <c r="G569" s="231" t="s">
        <v>222</v>
      </c>
      <c r="H569" s="231" t="s">
        <v>224</v>
      </c>
      <c r="I569" s="231" t="s">
        <v>224</v>
      </c>
      <c r="J569" s="231" t="s">
        <v>224</v>
      </c>
      <c r="K569" s="231" t="s">
        <v>222</v>
      </c>
      <c r="L569" s="231" t="s">
        <v>224</v>
      </c>
      <c r="M569" s="231" t="s">
        <v>224</v>
      </c>
      <c r="N569" s="231" t="s">
        <v>224</v>
      </c>
      <c r="O569" s="231" t="s">
        <v>222</v>
      </c>
      <c r="P569" s="231" t="s">
        <v>224</v>
      </c>
      <c r="Q569" s="231" t="s">
        <v>224</v>
      </c>
      <c r="R569" s="231" t="s">
        <v>224</v>
      </c>
      <c r="S569" s="231" t="s">
        <v>224</v>
      </c>
      <c r="T569" s="231" t="s">
        <v>224</v>
      </c>
      <c r="U569" s="231" t="s">
        <v>224</v>
      </c>
      <c r="V569" s="231" t="s">
        <v>222</v>
      </c>
      <c r="W569" s="231" t="s">
        <v>222</v>
      </c>
      <c r="X569" s="231" t="s">
        <v>224</v>
      </c>
      <c r="Y569" s="231" t="s">
        <v>224</v>
      </c>
      <c r="Z569" s="231" t="s">
        <v>224</v>
      </c>
      <c r="AA569" s="231" t="s">
        <v>222</v>
      </c>
      <c r="AB569" s="231" t="s">
        <v>224</v>
      </c>
      <c r="AC569" s="231" t="s">
        <v>224</v>
      </c>
      <c r="AD569" s="231" t="s">
        <v>224</v>
      </c>
      <c r="AE569" s="231" t="s">
        <v>222</v>
      </c>
      <c r="AF569" s="231" t="s">
        <v>224</v>
      </c>
      <c r="AG569" s="231" t="s">
        <v>224</v>
      </c>
      <c r="AH569" s="231" t="s">
        <v>224</v>
      </c>
      <c r="AI569" s="231" t="s">
        <v>224</v>
      </c>
      <c r="AJ569" s="231" t="s">
        <v>224</v>
      </c>
      <c r="AK569" s="231" t="s">
        <v>224</v>
      </c>
      <c r="AL569" s="231" t="s">
        <v>223</v>
      </c>
      <c r="AM569" s="231" t="s">
        <v>223</v>
      </c>
      <c r="AN569" s="231" t="s">
        <v>223</v>
      </c>
      <c r="AO569" s="231" t="s">
        <v>223</v>
      </c>
      <c r="AP569" s="231" t="s">
        <v>223</v>
      </c>
      <c r="AQ569" s="231">
        <v>40</v>
      </c>
    </row>
    <row r="570" spans="1:43" x14ac:dyDescent="0.3">
      <c r="A570" s="231">
        <v>211691</v>
      </c>
      <c r="B570" s="231" t="s">
        <v>61</v>
      </c>
      <c r="C570" s="231" t="s">
        <v>222</v>
      </c>
      <c r="D570" s="231" t="s">
        <v>224</v>
      </c>
      <c r="E570" s="231" t="s">
        <v>222</v>
      </c>
      <c r="F570" s="231" t="s">
        <v>222</v>
      </c>
      <c r="G570" s="231" t="s">
        <v>224</v>
      </c>
      <c r="H570" s="231" t="s">
        <v>222</v>
      </c>
      <c r="I570" s="231" t="s">
        <v>222</v>
      </c>
      <c r="J570" s="231" t="s">
        <v>222</v>
      </c>
      <c r="K570" s="231" t="s">
        <v>224</v>
      </c>
      <c r="L570" s="231" t="s">
        <v>222</v>
      </c>
      <c r="M570" s="231" t="s">
        <v>222</v>
      </c>
      <c r="N570" s="231" t="s">
        <v>222</v>
      </c>
      <c r="O570" s="231" t="s">
        <v>222</v>
      </c>
      <c r="P570" s="231" t="s">
        <v>224</v>
      </c>
      <c r="Q570" s="231" t="s">
        <v>224</v>
      </c>
      <c r="R570" s="231" t="s">
        <v>224</v>
      </c>
      <c r="S570" s="231" t="s">
        <v>222</v>
      </c>
      <c r="T570" s="231" t="s">
        <v>224</v>
      </c>
      <c r="U570" s="231" t="s">
        <v>222</v>
      </c>
      <c r="V570" s="231" t="s">
        <v>222</v>
      </c>
      <c r="W570" s="231" t="s">
        <v>222</v>
      </c>
      <c r="X570" s="231" t="s">
        <v>224</v>
      </c>
      <c r="Y570" s="231" t="s">
        <v>222</v>
      </c>
      <c r="Z570" s="231" t="s">
        <v>224</v>
      </c>
      <c r="AA570" s="231" t="s">
        <v>222</v>
      </c>
      <c r="AB570" s="231" t="s">
        <v>222</v>
      </c>
      <c r="AC570" s="231" t="s">
        <v>224</v>
      </c>
      <c r="AD570" s="231" t="s">
        <v>222</v>
      </c>
      <c r="AE570" s="231" t="s">
        <v>224</v>
      </c>
      <c r="AF570" s="231" t="s">
        <v>224</v>
      </c>
      <c r="AG570" s="231" t="s">
        <v>223</v>
      </c>
      <c r="AH570" s="231" t="s">
        <v>224</v>
      </c>
      <c r="AI570" s="231" t="s">
        <v>223</v>
      </c>
      <c r="AJ570" s="231" t="s">
        <v>224</v>
      </c>
      <c r="AK570" s="231" t="s">
        <v>223</v>
      </c>
      <c r="AL570" s="231" t="s">
        <v>223</v>
      </c>
      <c r="AM570" s="231" t="s">
        <v>223</v>
      </c>
      <c r="AN570" s="231" t="s">
        <v>223</v>
      </c>
      <c r="AO570" s="231" t="s">
        <v>223</v>
      </c>
      <c r="AP570" s="231" t="s">
        <v>223</v>
      </c>
      <c r="AQ570" s="231">
        <v>40</v>
      </c>
    </row>
    <row r="571" spans="1:43" x14ac:dyDescent="0.3">
      <c r="A571" s="231">
        <v>211693</v>
      </c>
      <c r="B571" s="231" t="s">
        <v>61</v>
      </c>
      <c r="C571" s="231" t="s">
        <v>224</v>
      </c>
      <c r="D571" s="231" t="s">
        <v>222</v>
      </c>
      <c r="E571" s="231" t="s">
        <v>223</v>
      </c>
      <c r="F571" s="231" t="s">
        <v>222</v>
      </c>
      <c r="G571" s="231" t="s">
        <v>224</v>
      </c>
      <c r="H571" s="231" t="s">
        <v>224</v>
      </c>
      <c r="I571" s="231" t="s">
        <v>224</v>
      </c>
      <c r="J571" s="231" t="s">
        <v>224</v>
      </c>
      <c r="K571" s="231" t="s">
        <v>224</v>
      </c>
      <c r="L571" s="231" t="s">
        <v>222</v>
      </c>
      <c r="M571" s="231" t="s">
        <v>224</v>
      </c>
      <c r="N571" s="231" t="s">
        <v>224</v>
      </c>
      <c r="O571" s="231" t="s">
        <v>224</v>
      </c>
      <c r="P571" s="231" t="s">
        <v>224</v>
      </c>
      <c r="Q571" s="231" t="s">
        <v>224</v>
      </c>
      <c r="R571" s="231" t="s">
        <v>222</v>
      </c>
      <c r="S571" s="231" t="s">
        <v>224</v>
      </c>
      <c r="T571" s="231" t="s">
        <v>224</v>
      </c>
      <c r="U571" s="231" t="s">
        <v>224</v>
      </c>
      <c r="V571" s="231" t="s">
        <v>224</v>
      </c>
      <c r="W571" s="231" t="s">
        <v>224</v>
      </c>
      <c r="X571" s="231" t="s">
        <v>224</v>
      </c>
      <c r="Y571" s="231" t="s">
        <v>223</v>
      </c>
      <c r="Z571" s="231" t="s">
        <v>224</v>
      </c>
      <c r="AA571" s="231" t="s">
        <v>224</v>
      </c>
      <c r="AB571" s="231" t="s">
        <v>224</v>
      </c>
      <c r="AC571" s="231" t="s">
        <v>224</v>
      </c>
      <c r="AD571" s="231" t="s">
        <v>224</v>
      </c>
      <c r="AE571" s="231" t="s">
        <v>224</v>
      </c>
      <c r="AF571" s="231" t="s">
        <v>224</v>
      </c>
      <c r="AG571" s="231" t="s">
        <v>224</v>
      </c>
      <c r="AH571" s="231" t="s">
        <v>224</v>
      </c>
      <c r="AI571" s="231" t="s">
        <v>224</v>
      </c>
      <c r="AJ571" s="231" t="s">
        <v>224</v>
      </c>
      <c r="AK571" s="231" t="s">
        <v>223</v>
      </c>
      <c r="AL571" s="231" t="s">
        <v>224</v>
      </c>
      <c r="AM571" s="231" t="s">
        <v>222</v>
      </c>
      <c r="AN571" s="231" t="s">
        <v>224</v>
      </c>
      <c r="AO571" s="231" t="s">
        <v>224</v>
      </c>
      <c r="AP571" s="231" t="s">
        <v>224</v>
      </c>
      <c r="AQ571" s="231">
        <v>40</v>
      </c>
    </row>
    <row r="572" spans="1:43" x14ac:dyDescent="0.3">
      <c r="A572" s="231">
        <v>211695</v>
      </c>
      <c r="B572" s="231" t="s">
        <v>61</v>
      </c>
      <c r="C572" s="231" t="s">
        <v>222</v>
      </c>
      <c r="D572" s="231" t="s">
        <v>224</v>
      </c>
      <c r="E572" s="231" t="s">
        <v>224</v>
      </c>
      <c r="F572" s="231" t="s">
        <v>224</v>
      </c>
      <c r="G572" s="231" t="s">
        <v>224</v>
      </c>
      <c r="H572" s="231" t="s">
        <v>222</v>
      </c>
      <c r="I572" s="231" t="s">
        <v>224</v>
      </c>
      <c r="J572" s="231" t="s">
        <v>222</v>
      </c>
      <c r="K572" s="231" t="s">
        <v>224</v>
      </c>
      <c r="L572" s="231" t="s">
        <v>224</v>
      </c>
      <c r="M572" s="231" t="s">
        <v>222</v>
      </c>
      <c r="N572" s="231" t="s">
        <v>222</v>
      </c>
      <c r="O572" s="231" t="s">
        <v>224</v>
      </c>
      <c r="P572" s="231" t="s">
        <v>224</v>
      </c>
      <c r="Q572" s="231" t="s">
        <v>224</v>
      </c>
      <c r="R572" s="231" t="s">
        <v>224</v>
      </c>
      <c r="S572" s="231" t="s">
        <v>222</v>
      </c>
      <c r="T572" s="231" t="s">
        <v>224</v>
      </c>
      <c r="U572" s="231" t="s">
        <v>224</v>
      </c>
      <c r="V572" s="231" t="s">
        <v>224</v>
      </c>
      <c r="W572" s="231" t="s">
        <v>222</v>
      </c>
      <c r="X572" s="231" t="s">
        <v>224</v>
      </c>
      <c r="Y572" s="231" t="s">
        <v>222</v>
      </c>
      <c r="Z572" s="231" t="s">
        <v>222</v>
      </c>
      <c r="AA572" s="231" t="s">
        <v>222</v>
      </c>
      <c r="AB572" s="231" t="s">
        <v>222</v>
      </c>
      <c r="AC572" s="231" t="s">
        <v>224</v>
      </c>
      <c r="AD572" s="231" t="s">
        <v>222</v>
      </c>
      <c r="AE572" s="231" t="s">
        <v>223</v>
      </c>
      <c r="AF572" s="231" t="s">
        <v>224</v>
      </c>
      <c r="AG572" s="231" t="s">
        <v>224</v>
      </c>
      <c r="AH572" s="231" t="s">
        <v>223</v>
      </c>
      <c r="AI572" s="231" t="s">
        <v>223</v>
      </c>
      <c r="AJ572" s="231" t="s">
        <v>224</v>
      </c>
      <c r="AK572" s="231" t="s">
        <v>223</v>
      </c>
      <c r="AL572" s="231" t="s">
        <v>223</v>
      </c>
      <c r="AM572" s="231" t="s">
        <v>223</v>
      </c>
      <c r="AN572" s="231" t="s">
        <v>223</v>
      </c>
      <c r="AO572" s="231" t="s">
        <v>223</v>
      </c>
      <c r="AP572" s="231" t="s">
        <v>223</v>
      </c>
      <c r="AQ572" s="231">
        <v>40</v>
      </c>
    </row>
    <row r="573" spans="1:43" x14ac:dyDescent="0.3">
      <c r="A573" s="231">
        <v>211696</v>
      </c>
      <c r="B573" s="231" t="s">
        <v>61</v>
      </c>
      <c r="C573" s="231" t="s">
        <v>222</v>
      </c>
      <c r="D573" s="231" t="s">
        <v>222</v>
      </c>
      <c r="E573" s="231" t="s">
        <v>222</v>
      </c>
      <c r="F573" s="231" t="s">
        <v>222</v>
      </c>
      <c r="G573" s="231" t="s">
        <v>224</v>
      </c>
      <c r="H573" s="231" t="s">
        <v>222</v>
      </c>
      <c r="I573" s="231" t="s">
        <v>224</v>
      </c>
      <c r="J573" s="231" t="s">
        <v>224</v>
      </c>
      <c r="K573" s="231" t="s">
        <v>224</v>
      </c>
      <c r="L573" s="231" t="s">
        <v>222</v>
      </c>
      <c r="M573" s="231" t="s">
        <v>222</v>
      </c>
      <c r="N573" s="231" t="s">
        <v>224</v>
      </c>
      <c r="O573" s="231" t="s">
        <v>224</v>
      </c>
      <c r="P573" s="231" t="s">
        <v>222</v>
      </c>
      <c r="Q573" s="231" t="s">
        <v>224</v>
      </c>
      <c r="R573" s="231" t="s">
        <v>224</v>
      </c>
      <c r="S573" s="231" t="s">
        <v>224</v>
      </c>
      <c r="T573" s="231" t="s">
        <v>224</v>
      </c>
      <c r="U573" s="231" t="s">
        <v>224</v>
      </c>
      <c r="V573" s="231" t="s">
        <v>224</v>
      </c>
      <c r="W573" s="231" t="s">
        <v>224</v>
      </c>
      <c r="X573" s="231" t="s">
        <v>224</v>
      </c>
      <c r="Y573" s="231" t="s">
        <v>222</v>
      </c>
      <c r="Z573" s="231" t="s">
        <v>224</v>
      </c>
      <c r="AA573" s="231" t="s">
        <v>224</v>
      </c>
      <c r="AB573" s="231" t="s">
        <v>224</v>
      </c>
      <c r="AC573" s="231" t="s">
        <v>224</v>
      </c>
      <c r="AD573" s="231" t="s">
        <v>224</v>
      </c>
      <c r="AE573" s="231" t="s">
        <v>222</v>
      </c>
      <c r="AF573" s="231" t="s">
        <v>222</v>
      </c>
      <c r="AG573" s="231" t="s">
        <v>224</v>
      </c>
      <c r="AH573" s="231" t="s">
        <v>224</v>
      </c>
      <c r="AI573" s="231" t="s">
        <v>224</v>
      </c>
      <c r="AJ573" s="231" t="s">
        <v>222</v>
      </c>
      <c r="AK573" s="231" t="s">
        <v>224</v>
      </c>
      <c r="AL573" s="231" t="s">
        <v>222</v>
      </c>
      <c r="AM573" s="231" t="s">
        <v>222</v>
      </c>
      <c r="AN573" s="231" t="s">
        <v>224</v>
      </c>
      <c r="AO573" s="231" t="s">
        <v>222</v>
      </c>
      <c r="AP573" s="231" t="s">
        <v>222</v>
      </c>
      <c r="AQ573" s="231">
        <v>40</v>
      </c>
    </row>
    <row r="574" spans="1:43" x14ac:dyDescent="0.3">
      <c r="A574" s="231">
        <v>211728</v>
      </c>
      <c r="B574" s="231" t="s">
        <v>61</v>
      </c>
      <c r="C574" s="231" t="s">
        <v>222</v>
      </c>
      <c r="D574" s="231" t="s">
        <v>224</v>
      </c>
      <c r="E574" s="231" t="s">
        <v>224</v>
      </c>
      <c r="F574" s="231" t="s">
        <v>224</v>
      </c>
      <c r="G574" s="231" t="s">
        <v>222</v>
      </c>
      <c r="H574" s="231" t="s">
        <v>224</v>
      </c>
      <c r="I574" s="231" t="s">
        <v>224</v>
      </c>
      <c r="J574" s="231" t="s">
        <v>224</v>
      </c>
      <c r="K574" s="231" t="s">
        <v>224</v>
      </c>
      <c r="L574" s="231" t="s">
        <v>224</v>
      </c>
      <c r="M574" s="231" t="s">
        <v>224</v>
      </c>
      <c r="N574" s="231" t="s">
        <v>224</v>
      </c>
      <c r="O574" s="231" t="s">
        <v>222</v>
      </c>
      <c r="P574" s="231" t="s">
        <v>224</v>
      </c>
      <c r="Q574" s="231" t="s">
        <v>224</v>
      </c>
      <c r="R574" s="231" t="s">
        <v>222</v>
      </c>
      <c r="S574" s="231" t="s">
        <v>222</v>
      </c>
      <c r="T574" s="231" t="s">
        <v>224</v>
      </c>
      <c r="U574" s="231" t="s">
        <v>224</v>
      </c>
      <c r="V574" s="231" t="s">
        <v>224</v>
      </c>
      <c r="W574" s="231" t="s">
        <v>222</v>
      </c>
      <c r="X574" s="231" t="s">
        <v>222</v>
      </c>
      <c r="Y574" s="231" t="s">
        <v>222</v>
      </c>
      <c r="Z574" s="231" t="s">
        <v>222</v>
      </c>
      <c r="AA574" s="231" t="s">
        <v>222</v>
      </c>
      <c r="AB574" s="231" t="s">
        <v>222</v>
      </c>
      <c r="AC574" s="231" t="s">
        <v>224</v>
      </c>
      <c r="AD574" s="231" t="s">
        <v>224</v>
      </c>
      <c r="AE574" s="231" t="s">
        <v>224</v>
      </c>
      <c r="AF574" s="231" t="s">
        <v>224</v>
      </c>
      <c r="AG574" s="231" t="s">
        <v>224</v>
      </c>
      <c r="AH574" s="231" t="s">
        <v>224</v>
      </c>
      <c r="AI574" s="231" t="s">
        <v>224</v>
      </c>
      <c r="AJ574" s="231" t="s">
        <v>224</v>
      </c>
      <c r="AK574" s="231" t="s">
        <v>224</v>
      </c>
      <c r="AL574" s="231" t="s">
        <v>223</v>
      </c>
      <c r="AM574" s="231" t="s">
        <v>223</v>
      </c>
      <c r="AN574" s="231" t="s">
        <v>224</v>
      </c>
      <c r="AO574" s="231" t="s">
        <v>223</v>
      </c>
      <c r="AP574" s="231" t="s">
        <v>224</v>
      </c>
      <c r="AQ574" s="231">
        <v>40</v>
      </c>
    </row>
    <row r="575" spans="1:43" x14ac:dyDescent="0.3">
      <c r="A575" s="231">
        <v>211737</v>
      </c>
      <c r="B575" s="231" t="s">
        <v>61</v>
      </c>
      <c r="C575" s="231" t="s">
        <v>224</v>
      </c>
      <c r="D575" s="231" t="s">
        <v>224</v>
      </c>
      <c r="E575" s="231" t="s">
        <v>222</v>
      </c>
      <c r="F575" s="231" t="s">
        <v>222</v>
      </c>
      <c r="G575" s="231" t="s">
        <v>222</v>
      </c>
      <c r="H575" s="231" t="s">
        <v>224</v>
      </c>
      <c r="I575" s="231" t="s">
        <v>224</v>
      </c>
      <c r="J575" s="231" t="s">
        <v>224</v>
      </c>
      <c r="K575" s="231" t="s">
        <v>224</v>
      </c>
      <c r="L575" s="231" t="s">
        <v>223</v>
      </c>
      <c r="M575" s="231" t="s">
        <v>224</v>
      </c>
      <c r="N575" s="231" t="s">
        <v>224</v>
      </c>
      <c r="O575" s="231" t="s">
        <v>222</v>
      </c>
      <c r="P575" s="231" t="s">
        <v>224</v>
      </c>
      <c r="Q575" s="231" t="s">
        <v>222</v>
      </c>
      <c r="R575" s="231" t="s">
        <v>224</v>
      </c>
      <c r="S575" s="231" t="s">
        <v>224</v>
      </c>
      <c r="T575" s="231" t="s">
        <v>224</v>
      </c>
      <c r="U575" s="231" t="s">
        <v>224</v>
      </c>
      <c r="V575" s="231" t="s">
        <v>222</v>
      </c>
      <c r="W575" s="231" t="s">
        <v>222</v>
      </c>
      <c r="X575" s="231" t="s">
        <v>224</v>
      </c>
      <c r="Y575" s="231" t="s">
        <v>222</v>
      </c>
      <c r="Z575" s="231" t="s">
        <v>224</v>
      </c>
      <c r="AA575" s="231" t="s">
        <v>222</v>
      </c>
      <c r="AB575" s="231" t="s">
        <v>224</v>
      </c>
      <c r="AC575" s="231" t="s">
        <v>224</v>
      </c>
      <c r="AD575" s="231" t="s">
        <v>224</v>
      </c>
      <c r="AE575" s="231" t="s">
        <v>222</v>
      </c>
      <c r="AF575" s="231" t="s">
        <v>224</v>
      </c>
      <c r="AG575" s="231" t="s">
        <v>222</v>
      </c>
      <c r="AH575" s="231" t="s">
        <v>224</v>
      </c>
      <c r="AI575" s="231" t="s">
        <v>224</v>
      </c>
      <c r="AJ575" s="231" t="s">
        <v>222</v>
      </c>
      <c r="AK575" s="231" t="s">
        <v>224</v>
      </c>
      <c r="AL575" s="231" t="s">
        <v>224</v>
      </c>
      <c r="AM575" s="231" t="s">
        <v>223</v>
      </c>
      <c r="AN575" s="231" t="s">
        <v>224</v>
      </c>
      <c r="AO575" s="231" t="s">
        <v>224</v>
      </c>
      <c r="AP575" s="231" t="s">
        <v>223</v>
      </c>
      <c r="AQ575" s="231">
        <v>40</v>
      </c>
    </row>
    <row r="576" spans="1:43" x14ac:dyDescent="0.3">
      <c r="A576" s="231">
        <v>211743</v>
      </c>
      <c r="B576" s="231" t="s">
        <v>61</v>
      </c>
      <c r="C576" s="231" t="s">
        <v>222</v>
      </c>
      <c r="D576" s="231" t="s">
        <v>224</v>
      </c>
      <c r="E576" s="231" t="s">
        <v>222</v>
      </c>
      <c r="F576" s="231" t="s">
        <v>222</v>
      </c>
      <c r="G576" s="231" t="s">
        <v>224</v>
      </c>
      <c r="H576" s="231" t="s">
        <v>224</v>
      </c>
      <c r="I576" s="231" t="s">
        <v>224</v>
      </c>
      <c r="J576" s="231" t="s">
        <v>222</v>
      </c>
      <c r="K576" s="231" t="s">
        <v>224</v>
      </c>
      <c r="L576" s="231" t="s">
        <v>222</v>
      </c>
      <c r="M576" s="231" t="s">
        <v>224</v>
      </c>
      <c r="N576" s="231" t="s">
        <v>224</v>
      </c>
      <c r="O576" s="231" t="s">
        <v>222</v>
      </c>
      <c r="P576" s="231" t="s">
        <v>224</v>
      </c>
      <c r="Q576" s="231" t="s">
        <v>222</v>
      </c>
      <c r="R576" s="231" t="s">
        <v>224</v>
      </c>
      <c r="S576" s="231" t="s">
        <v>224</v>
      </c>
      <c r="T576" s="231" t="s">
        <v>224</v>
      </c>
      <c r="U576" s="231" t="s">
        <v>224</v>
      </c>
      <c r="V576" s="231" t="s">
        <v>224</v>
      </c>
      <c r="W576" s="231" t="s">
        <v>222</v>
      </c>
      <c r="X576" s="231" t="s">
        <v>224</v>
      </c>
      <c r="Y576" s="231" t="s">
        <v>222</v>
      </c>
      <c r="Z576" s="231" t="s">
        <v>224</v>
      </c>
      <c r="AA576" s="231" t="s">
        <v>222</v>
      </c>
      <c r="AB576" s="231" t="s">
        <v>224</v>
      </c>
      <c r="AC576" s="231" t="s">
        <v>222</v>
      </c>
      <c r="AD576" s="231" t="s">
        <v>222</v>
      </c>
      <c r="AE576" s="231" t="s">
        <v>222</v>
      </c>
      <c r="AF576" s="231" t="s">
        <v>224</v>
      </c>
      <c r="AG576" s="231" t="s">
        <v>224</v>
      </c>
      <c r="AH576" s="231" t="s">
        <v>222</v>
      </c>
      <c r="AI576" s="231" t="s">
        <v>222</v>
      </c>
      <c r="AJ576" s="231" t="s">
        <v>224</v>
      </c>
      <c r="AK576" s="231" t="s">
        <v>222</v>
      </c>
      <c r="AL576" s="231" t="s">
        <v>224</v>
      </c>
      <c r="AM576" s="231" t="s">
        <v>222</v>
      </c>
      <c r="AN576" s="231" t="s">
        <v>222</v>
      </c>
      <c r="AO576" s="231" t="s">
        <v>222</v>
      </c>
      <c r="AP576" s="231" t="s">
        <v>224</v>
      </c>
      <c r="AQ576" s="231">
        <v>40</v>
      </c>
    </row>
    <row r="577" spans="1:43" x14ac:dyDescent="0.3">
      <c r="A577" s="231">
        <v>211784</v>
      </c>
      <c r="B577" s="231" t="s">
        <v>61</v>
      </c>
      <c r="C577" s="231" t="s">
        <v>224</v>
      </c>
      <c r="D577" s="231" t="s">
        <v>224</v>
      </c>
      <c r="E577" s="231" t="s">
        <v>224</v>
      </c>
      <c r="F577" s="231" t="s">
        <v>222</v>
      </c>
      <c r="G577" s="231" t="s">
        <v>222</v>
      </c>
      <c r="H577" s="231" t="s">
        <v>222</v>
      </c>
      <c r="I577" s="231" t="s">
        <v>224</v>
      </c>
      <c r="J577" s="231" t="s">
        <v>222</v>
      </c>
      <c r="K577" s="231" t="s">
        <v>222</v>
      </c>
      <c r="L577" s="231" t="s">
        <v>224</v>
      </c>
      <c r="M577" s="231" t="s">
        <v>224</v>
      </c>
      <c r="N577" s="231" t="s">
        <v>222</v>
      </c>
      <c r="O577" s="231" t="s">
        <v>224</v>
      </c>
      <c r="P577" s="231" t="s">
        <v>222</v>
      </c>
      <c r="Q577" s="231" t="s">
        <v>222</v>
      </c>
      <c r="R577" s="231" t="s">
        <v>224</v>
      </c>
      <c r="S577" s="231" t="s">
        <v>222</v>
      </c>
      <c r="T577" s="231" t="s">
        <v>224</v>
      </c>
      <c r="U577" s="231" t="s">
        <v>224</v>
      </c>
      <c r="V577" s="231" t="s">
        <v>222</v>
      </c>
      <c r="W577" s="231" t="s">
        <v>224</v>
      </c>
      <c r="X577" s="231" t="s">
        <v>224</v>
      </c>
      <c r="Y577" s="231" t="s">
        <v>224</v>
      </c>
      <c r="Z577" s="231" t="s">
        <v>222</v>
      </c>
      <c r="AA577" s="231" t="s">
        <v>222</v>
      </c>
      <c r="AB577" s="231" t="s">
        <v>224</v>
      </c>
      <c r="AC577" s="231" t="s">
        <v>224</v>
      </c>
      <c r="AD577" s="231" t="s">
        <v>224</v>
      </c>
      <c r="AE577" s="231" t="s">
        <v>222</v>
      </c>
      <c r="AF577" s="231" t="s">
        <v>224</v>
      </c>
      <c r="AG577" s="231" t="s">
        <v>222</v>
      </c>
      <c r="AH577" s="231" t="s">
        <v>224</v>
      </c>
      <c r="AI577" s="231" t="s">
        <v>224</v>
      </c>
      <c r="AJ577" s="231" t="s">
        <v>224</v>
      </c>
      <c r="AK577" s="231" t="s">
        <v>222</v>
      </c>
      <c r="AL577" s="231" t="s">
        <v>224</v>
      </c>
      <c r="AM577" s="231" t="s">
        <v>224</v>
      </c>
      <c r="AN577" s="231" t="s">
        <v>224</v>
      </c>
      <c r="AO577" s="231" t="s">
        <v>224</v>
      </c>
      <c r="AP577" s="231" t="s">
        <v>224</v>
      </c>
      <c r="AQ577" s="231">
        <v>40</v>
      </c>
    </row>
    <row r="578" spans="1:43" x14ac:dyDescent="0.3">
      <c r="A578" s="231">
        <v>211797</v>
      </c>
      <c r="B578" s="231" t="s">
        <v>61</v>
      </c>
      <c r="C578" s="231" t="s">
        <v>222</v>
      </c>
      <c r="D578" s="231" t="s">
        <v>224</v>
      </c>
      <c r="E578" s="231" t="s">
        <v>224</v>
      </c>
      <c r="F578" s="231" t="s">
        <v>222</v>
      </c>
      <c r="G578" s="231" t="s">
        <v>224</v>
      </c>
      <c r="H578" s="231" t="s">
        <v>224</v>
      </c>
      <c r="I578" s="231" t="s">
        <v>222</v>
      </c>
      <c r="J578" s="231" t="s">
        <v>222</v>
      </c>
      <c r="K578" s="231" t="s">
        <v>222</v>
      </c>
      <c r="L578" s="231" t="s">
        <v>224</v>
      </c>
      <c r="M578" s="231" t="s">
        <v>224</v>
      </c>
      <c r="N578" s="231" t="s">
        <v>224</v>
      </c>
      <c r="O578" s="231" t="s">
        <v>222</v>
      </c>
      <c r="P578" s="231" t="s">
        <v>224</v>
      </c>
      <c r="Q578" s="231" t="s">
        <v>224</v>
      </c>
      <c r="R578" s="231" t="s">
        <v>224</v>
      </c>
      <c r="S578" s="231" t="s">
        <v>223</v>
      </c>
      <c r="T578" s="231" t="s">
        <v>224</v>
      </c>
      <c r="U578" s="231" t="s">
        <v>224</v>
      </c>
      <c r="V578" s="231" t="s">
        <v>224</v>
      </c>
      <c r="W578" s="231" t="s">
        <v>224</v>
      </c>
      <c r="X578" s="231" t="s">
        <v>222</v>
      </c>
      <c r="Y578" s="231" t="s">
        <v>224</v>
      </c>
      <c r="Z578" s="231" t="s">
        <v>224</v>
      </c>
      <c r="AA578" s="231" t="s">
        <v>222</v>
      </c>
      <c r="AB578" s="231" t="s">
        <v>224</v>
      </c>
      <c r="AC578" s="231" t="s">
        <v>224</v>
      </c>
      <c r="AD578" s="231" t="s">
        <v>224</v>
      </c>
      <c r="AE578" s="231" t="s">
        <v>224</v>
      </c>
      <c r="AF578" s="231" t="s">
        <v>224</v>
      </c>
      <c r="AG578" s="231" t="s">
        <v>224</v>
      </c>
      <c r="AH578" s="231" t="s">
        <v>223</v>
      </c>
      <c r="AI578" s="231" t="s">
        <v>223</v>
      </c>
      <c r="AJ578" s="231" t="s">
        <v>224</v>
      </c>
      <c r="AK578" s="231" t="s">
        <v>223</v>
      </c>
      <c r="AL578" s="231" t="s">
        <v>223</v>
      </c>
      <c r="AM578" s="231" t="s">
        <v>223</v>
      </c>
      <c r="AN578" s="231" t="s">
        <v>223</v>
      </c>
      <c r="AO578" s="231" t="s">
        <v>223</v>
      </c>
      <c r="AP578" s="231" t="s">
        <v>223</v>
      </c>
      <c r="AQ578" s="231">
        <v>40</v>
      </c>
    </row>
    <row r="579" spans="1:43" x14ac:dyDescent="0.3">
      <c r="A579" s="231">
        <v>211812</v>
      </c>
      <c r="B579" s="231" t="s">
        <v>61</v>
      </c>
      <c r="C579" s="231" t="s">
        <v>222</v>
      </c>
      <c r="D579" s="231" t="s">
        <v>222</v>
      </c>
      <c r="E579" s="231" t="s">
        <v>222</v>
      </c>
      <c r="F579" s="231" t="s">
        <v>224</v>
      </c>
      <c r="G579" s="231" t="s">
        <v>222</v>
      </c>
      <c r="H579" s="231" t="s">
        <v>222</v>
      </c>
      <c r="I579" s="231" t="s">
        <v>224</v>
      </c>
      <c r="J579" s="231" t="s">
        <v>222</v>
      </c>
      <c r="K579" s="231" t="s">
        <v>224</v>
      </c>
      <c r="L579" s="231" t="s">
        <v>224</v>
      </c>
      <c r="M579" s="231" t="s">
        <v>224</v>
      </c>
      <c r="N579" s="231" t="s">
        <v>224</v>
      </c>
      <c r="O579" s="231" t="s">
        <v>224</v>
      </c>
      <c r="P579" s="231" t="s">
        <v>224</v>
      </c>
      <c r="Q579" s="231" t="s">
        <v>222</v>
      </c>
      <c r="R579" s="231" t="s">
        <v>224</v>
      </c>
      <c r="S579" s="231" t="s">
        <v>222</v>
      </c>
      <c r="T579" s="231" t="s">
        <v>224</v>
      </c>
      <c r="U579" s="231" t="s">
        <v>224</v>
      </c>
      <c r="V579" s="231" t="s">
        <v>224</v>
      </c>
      <c r="W579" s="231" t="s">
        <v>222</v>
      </c>
      <c r="X579" s="231" t="s">
        <v>224</v>
      </c>
      <c r="Y579" s="231" t="s">
        <v>222</v>
      </c>
      <c r="Z579" s="231" t="s">
        <v>224</v>
      </c>
      <c r="AA579" s="231" t="s">
        <v>222</v>
      </c>
      <c r="AB579" s="231" t="s">
        <v>224</v>
      </c>
      <c r="AC579" s="231" t="s">
        <v>224</v>
      </c>
      <c r="AD579" s="231" t="s">
        <v>222</v>
      </c>
      <c r="AE579" s="231" t="s">
        <v>224</v>
      </c>
      <c r="AF579" s="231" t="s">
        <v>224</v>
      </c>
      <c r="AG579" s="231" t="s">
        <v>222</v>
      </c>
      <c r="AH579" s="231" t="s">
        <v>222</v>
      </c>
      <c r="AI579" s="231" t="s">
        <v>224</v>
      </c>
      <c r="AJ579" s="231" t="s">
        <v>224</v>
      </c>
      <c r="AK579" s="231" t="s">
        <v>222</v>
      </c>
      <c r="AL579" s="231" t="s">
        <v>224</v>
      </c>
      <c r="AM579" s="231" t="s">
        <v>223</v>
      </c>
      <c r="AN579" s="231" t="s">
        <v>223</v>
      </c>
      <c r="AO579" s="231" t="s">
        <v>224</v>
      </c>
      <c r="AP579" s="231" t="s">
        <v>223</v>
      </c>
      <c r="AQ579" s="231">
        <v>40</v>
      </c>
    </row>
    <row r="580" spans="1:43" x14ac:dyDescent="0.3">
      <c r="A580" s="231">
        <v>211818</v>
      </c>
      <c r="B580" s="231" t="s">
        <v>61</v>
      </c>
      <c r="C580" s="231" t="s">
        <v>222</v>
      </c>
      <c r="D580" s="231" t="s">
        <v>224</v>
      </c>
      <c r="E580" s="231" t="s">
        <v>222</v>
      </c>
      <c r="F580" s="231" t="s">
        <v>222</v>
      </c>
      <c r="G580" s="231" t="s">
        <v>222</v>
      </c>
      <c r="H580" s="231" t="s">
        <v>224</v>
      </c>
      <c r="I580" s="231" t="s">
        <v>222</v>
      </c>
      <c r="J580" s="231" t="s">
        <v>222</v>
      </c>
      <c r="K580" s="231" t="s">
        <v>224</v>
      </c>
      <c r="L580" s="231" t="s">
        <v>224</v>
      </c>
      <c r="M580" s="231" t="s">
        <v>222</v>
      </c>
      <c r="N580" s="231" t="s">
        <v>222</v>
      </c>
      <c r="O580" s="231" t="s">
        <v>224</v>
      </c>
      <c r="P580" s="231" t="s">
        <v>222</v>
      </c>
      <c r="Q580" s="231" t="s">
        <v>224</v>
      </c>
      <c r="R580" s="231" t="s">
        <v>222</v>
      </c>
      <c r="S580" s="231" t="s">
        <v>224</v>
      </c>
      <c r="T580" s="231" t="s">
        <v>224</v>
      </c>
      <c r="U580" s="231" t="s">
        <v>224</v>
      </c>
      <c r="V580" s="231" t="s">
        <v>224</v>
      </c>
      <c r="W580" s="231" t="s">
        <v>224</v>
      </c>
      <c r="X580" s="231" t="s">
        <v>224</v>
      </c>
      <c r="Y580" s="231" t="s">
        <v>222</v>
      </c>
      <c r="Z580" s="231" t="s">
        <v>224</v>
      </c>
      <c r="AA580" s="231" t="s">
        <v>222</v>
      </c>
      <c r="AB580" s="231" t="s">
        <v>224</v>
      </c>
      <c r="AC580" s="231" t="s">
        <v>224</v>
      </c>
      <c r="AD580" s="231" t="s">
        <v>222</v>
      </c>
      <c r="AE580" s="231" t="s">
        <v>222</v>
      </c>
      <c r="AF580" s="231" t="s">
        <v>224</v>
      </c>
      <c r="AG580" s="231" t="s">
        <v>224</v>
      </c>
      <c r="AH580" s="231" t="s">
        <v>223</v>
      </c>
      <c r="AI580" s="231" t="s">
        <v>222</v>
      </c>
      <c r="AJ580" s="231" t="s">
        <v>224</v>
      </c>
      <c r="AK580" s="231" t="s">
        <v>223</v>
      </c>
      <c r="AL580" s="231" t="s">
        <v>223</v>
      </c>
      <c r="AM580" s="231" t="s">
        <v>224</v>
      </c>
      <c r="AN580" s="231" t="s">
        <v>224</v>
      </c>
      <c r="AO580" s="231" t="s">
        <v>223</v>
      </c>
      <c r="AP580" s="231" t="s">
        <v>224</v>
      </c>
      <c r="AQ580" s="231">
        <v>40</v>
      </c>
    </row>
    <row r="581" spans="1:43" x14ac:dyDescent="0.3">
      <c r="A581" s="231">
        <v>211829</v>
      </c>
      <c r="B581" s="231" t="s">
        <v>61</v>
      </c>
      <c r="C581" s="231" t="s">
        <v>222</v>
      </c>
      <c r="D581" s="231" t="s">
        <v>224</v>
      </c>
      <c r="E581" s="231" t="s">
        <v>224</v>
      </c>
      <c r="F581" s="231" t="s">
        <v>222</v>
      </c>
      <c r="G581" s="231" t="s">
        <v>224</v>
      </c>
      <c r="H581" s="231" t="s">
        <v>224</v>
      </c>
      <c r="I581" s="231" t="s">
        <v>224</v>
      </c>
      <c r="J581" s="231" t="s">
        <v>224</v>
      </c>
      <c r="K581" s="231" t="s">
        <v>222</v>
      </c>
      <c r="L581" s="231" t="s">
        <v>224</v>
      </c>
      <c r="M581" s="231" t="s">
        <v>224</v>
      </c>
      <c r="N581" s="231" t="s">
        <v>224</v>
      </c>
      <c r="O581" s="231" t="s">
        <v>224</v>
      </c>
      <c r="P581" s="231" t="s">
        <v>222</v>
      </c>
      <c r="Q581" s="231" t="s">
        <v>224</v>
      </c>
      <c r="R581" s="231" t="s">
        <v>222</v>
      </c>
      <c r="S581" s="231" t="s">
        <v>222</v>
      </c>
      <c r="T581" s="231" t="s">
        <v>224</v>
      </c>
      <c r="U581" s="231" t="s">
        <v>224</v>
      </c>
      <c r="V581" s="231" t="s">
        <v>224</v>
      </c>
      <c r="W581" s="231" t="s">
        <v>224</v>
      </c>
      <c r="X581" s="231" t="s">
        <v>224</v>
      </c>
      <c r="Y581" s="231" t="s">
        <v>222</v>
      </c>
      <c r="Z581" s="231" t="s">
        <v>222</v>
      </c>
      <c r="AA581" s="231" t="s">
        <v>224</v>
      </c>
      <c r="AB581" s="231" t="s">
        <v>224</v>
      </c>
      <c r="AC581" s="231" t="s">
        <v>224</v>
      </c>
      <c r="AD581" s="231" t="s">
        <v>224</v>
      </c>
      <c r="AE581" s="231" t="s">
        <v>224</v>
      </c>
      <c r="AF581" s="231" t="s">
        <v>224</v>
      </c>
      <c r="AG581" s="231" t="s">
        <v>224</v>
      </c>
      <c r="AH581" s="231" t="s">
        <v>224</v>
      </c>
      <c r="AI581" s="231" t="s">
        <v>223</v>
      </c>
      <c r="AJ581" s="231" t="s">
        <v>224</v>
      </c>
      <c r="AK581" s="231" t="s">
        <v>224</v>
      </c>
      <c r="AL581" s="231" t="s">
        <v>223</v>
      </c>
      <c r="AM581" s="231" t="s">
        <v>223</v>
      </c>
      <c r="AN581" s="231" t="s">
        <v>223</v>
      </c>
      <c r="AO581" s="231" t="s">
        <v>223</v>
      </c>
      <c r="AP581" s="231" t="s">
        <v>223</v>
      </c>
      <c r="AQ581" s="231">
        <v>40</v>
      </c>
    </row>
    <row r="582" spans="1:43" x14ac:dyDescent="0.3">
      <c r="A582" s="231">
        <v>211835</v>
      </c>
      <c r="B582" s="231" t="s">
        <v>61</v>
      </c>
      <c r="C582" s="231" t="s">
        <v>222</v>
      </c>
      <c r="D582" s="231" t="s">
        <v>224</v>
      </c>
      <c r="E582" s="231" t="s">
        <v>224</v>
      </c>
      <c r="F582" s="231" t="s">
        <v>224</v>
      </c>
      <c r="G582" s="231" t="s">
        <v>222</v>
      </c>
      <c r="H582" s="231" t="s">
        <v>222</v>
      </c>
      <c r="I582" s="231" t="s">
        <v>224</v>
      </c>
      <c r="J582" s="231" t="s">
        <v>224</v>
      </c>
      <c r="K582" s="231" t="s">
        <v>224</v>
      </c>
      <c r="L582" s="231" t="s">
        <v>224</v>
      </c>
      <c r="M582" s="231" t="s">
        <v>224</v>
      </c>
      <c r="N582" s="231" t="s">
        <v>224</v>
      </c>
      <c r="O582" s="231" t="s">
        <v>224</v>
      </c>
      <c r="P582" s="231" t="s">
        <v>224</v>
      </c>
      <c r="Q582" s="231" t="s">
        <v>224</v>
      </c>
      <c r="R582" s="231" t="s">
        <v>224</v>
      </c>
      <c r="S582" s="231" t="s">
        <v>222</v>
      </c>
      <c r="T582" s="231" t="s">
        <v>224</v>
      </c>
      <c r="U582" s="231" t="s">
        <v>224</v>
      </c>
      <c r="V582" s="231" t="s">
        <v>224</v>
      </c>
      <c r="W582" s="231" t="s">
        <v>224</v>
      </c>
      <c r="X582" s="231" t="s">
        <v>224</v>
      </c>
      <c r="Y582" s="231" t="s">
        <v>223</v>
      </c>
      <c r="Z582" s="231" t="s">
        <v>224</v>
      </c>
      <c r="AA582" s="231" t="s">
        <v>222</v>
      </c>
      <c r="AB582" s="231" t="s">
        <v>224</v>
      </c>
      <c r="AC582" s="231" t="s">
        <v>224</v>
      </c>
      <c r="AD582" s="231" t="s">
        <v>224</v>
      </c>
      <c r="AE582" s="231" t="s">
        <v>223</v>
      </c>
      <c r="AF582" s="231" t="s">
        <v>224</v>
      </c>
      <c r="AG582" s="231" t="s">
        <v>224</v>
      </c>
      <c r="AH582" s="231" t="s">
        <v>224</v>
      </c>
      <c r="AI582" s="231" t="s">
        <v>223</v>
      </c>
      <c r="AJ582" s="231" t="s">
        <v>224</v>
      </c>
      <c r="AK582" s="231" t="s">
        <v>223</v>
      </c>
      <c r="AL582" s="231" t="s">
        <v>224</v>
      </c>
      <c r="AM582" s="231" t="s">
        <v>223</v>
      </c>
      <c r="AN582" s="231" t="s">
        <v>224</v>
      </c>
      <c r="AO582" s="231" t="s">
        <v>224</v>
      </c>
      <c r="AP582" s="231" t="s">
        <v>224</v>
      </c>
      <c r="AQ582" s="231">
        <v>40</v>
      </c>
    </row>
    <row r="583" spans="1:43" x14ac:dyDescent="0.3">
      <c r="A583" s="231">
        <v>211843</v>
      </c>
      <c r="B583" s="231" t="s">
        <v>61</v>
      </c>
      <c r="C583" s="231" t="s">
        <v>224</v>
      </c>
      <c r="D583" s="231" t="s">
        <v>222</v>
      </c>
      <c r="E583" s="231" t="s">
        <v>224</v>
      </c>
      <c r="F583" s="231" t="s">
        <v>222</v>
      </c>
      <c r="G583" s="231" t="s">
        <v>222</v>
      </c>
      <c r="H583" s="231" t="s">
        <v>224</v>
      </c>
      <c r="I583" s="231" t="s">
        <v>222</v>
      </c>
      <c r="J583" s="231" t="s">
        <v>224</v>
      </c>
      <c r="K583" s="231" t="s">
        <v>224</v>
      </c>
      <c r="L583" s="231" t="s">
        <v>222</v>
      </c>
      <c r="M583" s="231" t="s">
        <v>222</v>
      </c>
      <c r="N583" s="231" t="s">
        <v>224</v>
      </c>
      <c r="O583" s="231" t="s">
        <v>222</v>
      </c>
      <c r="P583" s="231" t="s">
        <v>222</v>
      </c>
      <c r="Q583" s="231" t="s">
        <v>222</v>
      </c>
      <c r="R583" s="231" t="s">
        <v>222</v>
      </c>
      <c r="S583" s="231" t="s">
        <v>223</v>
      </c>
      <c r="T583" s="231" t="s">
        <v>224</v>
      </c>
      <c r="U583" s="231" t="s">
        <v>224</v>
      </c>
      <c r="V583" s="231" t="s">
        <v>224</v>
      </c>
      <c r="W583" s="231" t="s">
        <v>224</v>
      </c>
      <c r="X583" s="231" t="s">
        <v>224</v>
      </c>
      <c r="Y583" s="231" t="s">
        <v>224</v>
      </c>
      <c r="Z583" s="231" t="s">
        <v>224</v>
      </c>
      <c r="AA583" s="231" t="s">
        <v>224</v>
      </c>
      <c r="AB583" s="231" t="s">
        <v>224</v>
      </c>
      <c r="AC583" s="231" t="s">
        <v>224</v>
      </c>
      <c r="AD583" s="231" t="s">
        <v>224</v>
      </c>
      <c r="AE583" s="231" t="s">
        <v>224</v>
      </c>
      <c r="AF583" s="231" t="s">
        <v>224</v>
      </c>
      <c r="AG583" s="231" t="s">
        <v>224</v>
      </c>
      <c r="AH583" s="231" t="s">
        <v>224</v>
      </c>
      <c r="AI583" s="231" t="s">
        <v>224</v>
      </c>
      <c r="AJ583" s="231" t="s">
        <v>224</v>
      </c>
      <c r="AK583" s="231" t="s">
        <v>223</v>
      </c>
      <c r="AL583" s="231" t="s">
        <v>223</v>
      </c>
      <c r="AM583" s="231" t="s">
        <v>223</v>
      </c>
      <c r="AN583" s="231" t="s">
        <v>223</v>
      </c>
      <c r="AO583" s="231" t="s">
        <v>223</v>
      </c>
      <c r="AP583" s="231" t="s">
        <v>224</v>
      </c>
      <c r="AQ583" s="231">
        <v>40</v>
      </c>
    </row>
    <row r="584" spans="1:43" x14ac:dyDescent="0.3">
      <c r="A584" s="231">
        <v>211848</v>
      </c>
      <c r="B584" s="231" t="s">
        <v>61</v>
      </c>
      <c r="C584" s="231" t="s">
        <v>223</v>
      </c>
      <c r="D584" s="231" t="s">
        <v>224</v>
      </c>
      <c r="E584" s="231" t="s">
        <v>222</v>
      </c>
      <c r="F584" s="231" t="s">
        <v>222</v>
      </c>
      <c r="G584" s="231" t="s">
        <v>224</v>
      </c>
      <c r="H584" s="231" t="s">
        <v>224</v>
      </c>
      <c r="I584" s="231" t="s">
        <v>224</v>
      </c>
      <c r="J584" s="231" t="s">
        <v>222</v>
      </c>
      <c r="K584" s="231" t="s">
        <v>224</v>
      </c>
      <c r="L584" s="231" t="s">
        <v>224</v>
      </c>
      <c r="M584" s="231" t="s">
        <v>222</v>
      </c>
      <c r="N584" s="231" t="s">
        <v>224</v>
      </c>
      <c r="O584" s="231" t="s">
        <v>224</v>
      </c>
      <c r="P584" s="231" t="s">
        <v>224</v>
      </c>
      <c r="Q584" s="231" t="s">
        <v>224</v>
      </c>
      <c r="R584" s="231" t="s">
        <v>224</v>
      </c>
      <c r="S584" s="231" t="s">
        <v>224</v>
      </c>
      <c r="T584" s="231" t="s">
        <v>224</v>
      </c>
      <c r="U584" s="231" t="s">
        <v>224</v>
      </c>
      <c r="V584" s="231" t="s">
        <v>224</v>
      </c>
      <c r="W584" s="231" t="s">
        <v>224</v>
      </c>
      <c r="X584" s="231" t="s">
        <v>224</v>
      </c>
      <c r="Y584" s="231" t="s">
        <v>222</v>
      </c>
      <c r="Z584" s="231" t="s">
        <v>224</v>
      </c>
      <c r="AA584" s="231" t="s">
        <v>224</v>
      </c>
      <c r="AB584" s="231" t="s">
        <v>224</v>
      </c>
      <c r="AC584" s="231" t="s">
        <v>222</v>
      </c>
      <c r="AD584" s="231" t="s">
        <v>224</v>
      </c>
      <c r="AE584" s="231" t="s">
        <v>223</v>
      </c>
      <c r="AF584" s="231" t="s">
        <v>222</v>
      </c>
      <c r="AG584" s="231" t="s">
        <v>224</v>
      </c>
      <c r="AH584" s="231" t="s">
        <v>224</v>
      </c>
      <c r="AI584" s="231" t="s">
        <v>223</v>
      </c>
      <c r="AJ584" s="231" t="s">
        <v>224</v>
      </c>
      <c r="AK584" s="231" t="s">
        <v>223</v>
      </c>
      <c r="AL584" s="231" t="s">
        <v>223</v>
      </c>
      <c r="AM584" s="231" t="s">
        <v>223</v>
      </c>
      <c r="AN584" s="231" t="s">
        <v>223</v>
      </c>
      <c r="AO584" s="231" t="s">
        <v>223</v>
      </c>
      <c r="AP584" s="231" t="s">
        <v>223</v>
      </c>
      <c r="AQ584" s="231">
        <v>40</v>
      </c>
    </row>
    <row r="585" spans="1:43" x14ac:dyDescent="0.3">
      <c r="A585" s="231">
        <v>211858</v>
      </c>
      <c r="B585" s="231" t="s">
        <v>61</v>
      </c>
      <c r="C585" s="231" t="s">
        <v>222</v>
      </c>
      <c r="D585" s="231" t="s">
        <v>224</v>
      </c>
      <c r="E585" s="231" t="s">
        <v>224</v>
      </c>
      <c r="F585" s="231" t="s">
        <v>224</v>
      </c>
      <c r="G585" s="231" t="s">
        <v>223</v>
      </c>
      <c r="H585" s="231" t="s">
        <v>223</v>
      </c>
      <c r="I585" s="231" t="s">
        <v>222</v>
      </c>
      <c r="J585" s="231" t="s">
        <v>222</v>
      </c>
      <c r="K585" s="231" t="s">
        <v>224</v>
      </c>
      <c r="L585" s="231" t="s">
        <v>224</v>
      </c>
      <c r="M585" s="231" t="s">
        <v>224</v>
      </c>
      <c r="N585" s="231" t="s">
        <v>224</v>
      </c>
      <c r="O585" s="231" t="s">
        <v>223</v>
      </c>
      <c r="P585" s="231" t="s">
        <v>223</v>
      </c>
      <c r="Q585" s="231" t="s">
        <v>222</v>
      </c>
      <c r="R585" s="231" t="s">
        <v>224</v>
      </c>
      <c r="S585" s="231" t="s">
        <v>224</v>
      </c>
      <c r="T585" s="231" t="s">
        <v>224</v>
      </c>
      <c r="U585" s="231" t="s">
        <v>224</v>
      </c>
      <c r="V585" s="231" t="s">
        <v>222</v>
      </c>
      <c r="W585" s="231" t="s">
        <v>224</v>
      </c>
      <c r="X585" s="231" t="s">
        <v>224</v>
      </c>
      <c r="Y585" s="231" t="s">
        <v>222</v>
      </c>
      <c r="Z585" s="231" t="s">
        <v>224</v>
      </c>
      <c r="AA585" s="231" t="s">
        <v>222</v>
      </c>
      <c r="AB585" s="231" t="s">
        <v>222</v>
      </c>
      <c r="AC585" s="231" t="s">
        <v>224</v>
      </c>
      <c r="AD585" s="231" t="s">
        <v>222</v>
      </c>
      <c r="AE585" s="231" t="s">
        <v>222</v>
      </c>
      <c r="AF585" s="231" t="s">
        <v>222</v>
      </c>
      <c r="AG585" s="231" t="s">
        <v>224</v>
      </c>
      <c r="AH585" s="231" t="s">
        <v>224</v>
      </c>
      <c r="AI585" s="231" t="s">
        <v>224</v>
      </c>
      <c r="AJ585" s="231" t="s">
        <v>224</v>
      </c>
      <c r="AK585" s="231" t="s">
        <v>224</v>
      </c>
      <c r="AL585" s="231" t="s">
        <v>223</v>
      </c>
      <c r="AM585" s="231" t="s">
        <v>223</v>
      </c>
      <c r="AN585" s="231" t="s">
        <v>223</v>
      </c>
      <c r="AO585" s="231" t="s">
        <v>223</v>
      </c>
      <c r="AP585" s="231" t="s">
        <v>223</v>
      </c>
      <c r="AQ585" s="231">
        <v>40</v>
      </c>
    </row>
    <row r="586" spans="1:43" x14ac:dyDescent="0.3">
      <c r="A586" s="231">
        <v>211864</v>
      </c>
      <c r="B586" s="231" t="s">
        <v>61</v>
      </c>
      <c r="C586" s="231" t="s">
        <v>224</v>
      </c>
      <c r="D586" s="231" t="s">
        <v>224</v>
      </c>
      <c r="E586" s="231" t="s">
        <v>224</v>
      </c>
      <c r="F586" s="231" t="s">
        <v>222</v>
      </c>
      <c r="G586" s="231" t="s">
        <v>222</v>
      </c>
      <c r="H586" s="231" t="s">
        <v>224</v>
      </c>
      <c r="I586" s="231" t="s">
        <v>224</v>
      </c>
      <c r="J586" s="231" t="s">
        <v>222</v>
      </c>
      <c r="K586" s="231" t="s">
        <v>224</v>
      </c>
      <c r="L586" s="231" t="s">
        <v>224</v>
      </c>
      <c r="M586" s="231" t="s">
        <v>224</v>
      </c>
      <c r="N586" s="231" t="s">
        <v>224</v>
      </c>
      <c r="O586" s="231" t="s">
        <v>222</v>
      </c>
      <c r="P586" s="231" t="s">
        <v>224</v>
      </c>
      <c r="Q586" s="231" t="s">
        <v>222</v>
      </c>
      <c r="R586" s="231" t="s">
        <v>224</v>
      </c>
      <c r="S586" s="231" t="s">
        <v>224</v>
      </c>
      <c r="T586" s="231" t="s">
        <v>224</v>
      </c>
      <c r="U586" s="231" t="s">
        <v>224</v>
      </c>
      <c r="V586" s="231" t="s">
        <v>224</v>
      </c>
      <c r="W586" s="231" t="s">
        <v>222</v>
      </c>
      <c r="X586" s="231" t="s">
        <v>224</v>
      </c>
      <c r="Y586" s="231" t="s">
        <v>222</v>
      </c>
      <c r="Z586" s="231" t="s">
        <v>224</v>
      </c>
      <c r="AA586" s="231" t="s">
        <v>222</v>
      </c>
      <c r="AB586" s="231" t="s">
        <v>224</v>
      </c>
      <c r="AC586" s="231" t="s">
        <v>224</v>
      </c>
      <c r="AD586" s="231" t="s">
        <v>224</v>
      </c>
      <c r="AE586" s="231" t="s">
        <v>222</v>
      </c>
      <c r="AF586" s="231" t="s">
        <v>224</v>
      </c>
      <c r="AG586" s="231" t="s">
        <v>222</v>
      </c>
      <c r="AH586" s="231" t="s">
        <v>224</v>
      </c>
      <c r="AI586" s="231" t="s">
        <v>222</v>
      </c>
      <c r="AJ586" s="231" t="s">
        <v>224</v>
      </c>
      <c r="AK586" s="231" t="s">
        <v>222</v>
      </c>
      <c r="AL586" s="231" t="s">
        <v>224</v>
      </c>
      <c r="AM586" s="231" t="s">
        <v>224</v>
      </c>
      <c r="AN586" s="231" t="s">
        <v>222</v>
      </c>
      <c r="AO586" s="231" t="s">
        <v>224</v>
      </c>
      <c r="AP586" s="231" t="s">
        <v>224</v>
      </c>
      <c r="AQ586" s="231">
        <v>40</v>
      </c>
    </row>
    <row r="587" spans="1:43" x14ac:dyDescent="0.3">
      <c r="A587" s="231">
        <v>211866</v>
      </c>
      <c r="B587" s="231" t="s">
        <v>61</v>
      </c>
      <c r="C587" s="231" t="s">
        <v>222</v>
      </c>
      <c r="D587" s="231" t="s">
        <v>224</v>
      </c>
      <c r="E587" s="231" t="s">
        <v>224</v>
      </c>
      <c r="F587" s="231" t="s">
        <v>223</v>
      </c>
      <c r="G587" s="231" t="s">
        <v>222</v>
      </c>
      <c r="H587" s="231" t="s">
        <v>222</v>
      </c>
      <c r="I587" s="231" t="s">
        <v>224</v>
      </c>
      <c r="J587" s="231" t="s">
        <v>224</v>
      </c>
      <c r="K587" s="231" t="s">
        <v>222</v>
      </c>
      <c r="L587" s="231" t="s">
        <v>224</v>
      </c>
      <c r="M587" s="231" t="s">
        <v>224</v>
      </c>
      <c r="N587" s="231" t="s">
        <v>224</v>
      </c>
      <c r="O587" s="231" t="s">
        <v>222</v>
      </c>
      <c r="P587" s="231" t="s">
        <v>224</v>
      </c>
      <c r="Q587" s="231" t="s">
        <v>222</v>
      </c>
      <c r="R587" s="231" t="s">
        <v>222</v>
      </c>
      <c r="S587" s="231" t="s">
        <v>224</v>
      </c>
      <c r="T587" s="231" t="s">
        <v>222</v>
      </c>
      <c r="U587" s="231" t="s">
        <v>222</v>
      </c>
      <c r="V587" s="231" t="s">
        <v>222</v>
      </c>
      <c r="W587" s="231" t="s">
        <v>222</v>
      </c>
      <c r="X587" s="231" t="s">
        <v>224</v>
      </c>
      <c r="Y587" s="231" t="s">
        <v>224</v>
      </c>
      <c r="Z587" s="231" t="s">
        <v>224</v>
      </c>
      <c r="AA587" s="231" t="s">
        <v>222</v>
      </c>
      <c r="AB587" s="231" t="s">
        <v>222</v>
      </c>
      <c r="AC587" s="231" t="s">
        <v>224</v>
      </c>
      <c r="AD587" s="231" t="s">
        <v>224</v>
      </c>
      <c r="AE587" s="231" t="s">
        <v>224</v>
      </c>
      <c r="AF587" s="231" t="s">
        <v>222</v>
      </c>
      <c r="AG587" s="231" t="s">
        <v>222</v>
      </c>
      <c r="AH587" s="231" t="s">
        <v>224</v>
      </c>
      <c r="AI587" s="231" t="s">
        <v>224</v>
      </c>
      <c r="AJ587" s="231" t="s">
        <v>224</v>
      </c>
      <c r="AK587" s="231" t="s">
        <v>224</v>
      </c>
      <c r="AL587" s="231" t="s">
        <v>224</v>
      </c>
      <c r="AM587" s="231" t="s">
        <v>222</v>
      </c>
      <c r="AN587" s="231" t="s">
        <v>222</v>
      </c>
      <c r="AO587" s="231" t="s">
        <v>224</v>
      </c>
      <c r="AP587" s="231" t="s">
        <v>222</v>
      </c>
      <c r="AQ587" s="231">
        <v>40</v>
      </c>
    </row>
    <row r="588" spans="1:43" x14ac:dyDescent="0.3">
      <c r="A588" s="231">
        <v>211869</v>
      </c>
      <c r="B588" s="231" t="s">
        <v>61</v>
      </c>
      <c r="C588" s="231" t="s">
        <v>224</v>
      </c>
      <c r="D588" s="231" t="s">
        <v>222</v>
      </c>
      <c r="E588" s="231" t="s">
        <v>222</v>
      </c>
      <c r="F588" s="231" t="s">
        <v>222</v>
      </c>
      <c r="G588" s="231" t="s">
        <v>224</v>
      </c>
      <c r="H588" s="231" t="s">
        <v>222</v>
      </c>
      <c r="I588" s="231" t="s">
        <v>224</v>
      </c>
      <c r="J588" s="231" t="s">
        <v>224</v>
      </c>
      <c r="K588" s="231" t="s">
        <v>224</v>
      </c>
      <c r="L588" s="231" t="s">
        <v>224</v>
      </c>
      <c r="M588" s="231" t="s">
        <v>222</v>
      </c>
      <c r="N588" s="231" t="s">
        <v>224</v>
      </c>
      <c r="O588" s="231" t="s">
        <v>224</v>
      </c>
      <c r="P588" s="231" t="s">
        <v>224</v>
      </c>
      <c r="Q588" s="231" t="s">
        <v>222</v>
      </c>
      <c r="R588" s="231" t="s">
        <v>224</v>
      </c>
      <c r="S588" s="231" t="s">
        <v>224</v>
      </c>
      <c r="T588" s="231" t="s">
        <v>224</v>
      </c>
      <c r="U588" s="231" t="s">
        <v>224</v>
      </c>
      <c r="V588" s="231" t="s">
        <v>224</v>
      </c>
      <c r="W588" s="231" t="s">
        <v>224</v>
      </c>
      <c r="X588" s="231" t="s">
        <v>224</v>
      </c>
      <c r="Y588" s="231" t="s">
        <v>224</v>
      </c>
      <c r="Z588" s="231" t="s">
        <v>224</v>
      </c>
      <c r="AA588" s="231" t="s">
        <v>224</v>
      </c>
      <c r="AB588" s="231" t="s">
        <v>222</v>
      </c>
      <c r="AC588" s="231" t="s">
        <v>224</v>
      </c>
      <c r="AD588" s="231" t="s">
        <v>224</v>
      </c>
      <c r="AE588" s="231" t="s">
        <v>224</v>
      </c>
      <c r="AF588" s="231" t="s">
        <v>224</v>
      </c>
      <c r="AG588" s="231" t="s">
        <v>224</v>
      </c>
      <c r="AH588" s="231" t="s">
        <v>224</v>
      </c>
      <c r="AI588" s="231" t="s">
        <v>224</v>
      </c>
      <c r="AJ588" s="231" t="s">
        <v>223</v>
      </c>
      <c r="AK588" s="231" t="s">
        <v>223</v>
      </c>
      <c r="AL588" s="231" t="s">
        <v>223</v>
      </c>
      <c r="AM588" s="231" t="s">
        <v>224</v>
      </c>
      <c r="AN588" s="231" t="s">
        <v>223</v>
      </c>
      <c r="AO588" s="231" t="s">
        <v>223</v>
      </c>
      <c r="AP588" s="231" t="s">
        <v>223</v>
      </c>
      <c r="AQ588" s="231">
        <v>40</v>
      </c>
    </row>
    <row r="589" spans="1:43" x14ac:dyDescent="0.3">
      <c r="A589" s="231">
        <v>211872</v>
      </c>
      <c r="B589" s="231" t="s">
        <v>61</v>
      </c>
      <c r="C589" s="231" t="s">
        <v>222</v>
      </c>
      <c r="D589" s="231" t="s">
        <v>222</v>
      </c>
      <c r="E589" s="231" t="s">
        <v>224</v>
      </c>
      <c r="F589" s="231" t="s">
        <v>222</v>
      </c>
      <c r="G589" s="231" t="s">
        <v>222</v>
      </c>
      <c r="H589" s="231" t="s">
        <v>222</v>
      </c>
      <c r="I589" s="231" t="s">
        <v>224</v>
      </c>
      <c r="J589" s="231" t="s">
        <v>222</v>
      </c>
      <c r="K589" s="231" t="s">
        <v>222</v>
      </c>
      <c r="L589" s="231" t="s">
        <v>222</v>
      </c>
      <c r="M589" s="231" t="s">
        <v>222</v>
      </c>
      <c r="N589" s="231" t="s">
        <v>224</v>
      </c>
      <c r="O589" s="231" t="s">
        <v>224</v>
      </c>
      <c r="P589" s="231" t="s">
        <v>222</v>
      </c>
      <c r="Q589" s="231" t="s">
        <v>224</v>
      </c>
      <c r="R589" s="231" t="s">
        <v>224</v>
      </c>
      <c r="S589" s="231" t="s">
        <v>222</v>
      </c>
      <c r="T589" s="231" t="s">
        <v>224</v>
      </c>
      <c r="U589" s="231" t="s">
        <v>224</v>
      </c>
      <c r="V589" s="231" t="s">
        <v>224</v>
      </c>
      <c r="W589" s="231" t="s">
        <v>224</v>
      </c>
      <c r="X589" s="231" t="s">
        <v>224</v>
      </c>
      <c r="Y589" s="231" t="s">
        <v>224</v>
      </c>
      <c r="Z589" s="231" t="s">
        <v>224</v>
      </c>
      <c r="AA589" s="231" t="s">
        <v>224</v>
      </c>
      <c r="AB589" s="231" t="s">
        <v>222</v>
      </c>
      <c r="AC589" s="231" t="s">
        <v>224</v>
      </c>
      <c r="AD589" s="231" t="s">
        <v>222</v>
      </c>
      <c r="AE589" s="231" t="s">
        <v>223</v>
      </c>
      <c r="AF589" s="231" t="s">
        <v>222</v>
      </c>
      <c r="AG589" s="231" t="s">
        <v>224</v>
      </c>
      <c r="AH589" s="231" t="s">
        <v>223</v>
      </c>
      <c r="AI589" s="231" t="s">
        <v>223</v>
      </c>
      <c r="AJ589" s="231" t="s">
        <v>224</v>
      </c>
      <c r="AK589" s="231" t="s">
        <v>223</v>
      </c>
      <c r="AL589" s="231" t="s">
        <v>223</v>
      </c>
      <c r="AM589" s="231" t="s">
        <v>223</v>
      </c>
      <c r="AN589" s="231" t="s">
        <v>223</v>
      </c>
      <c r="AO589" s="231" t="s">
        <v>223</v>
      </c>
      <c r="AP589" s="231" t="s">
        <v>223</v>
      </c>
      <c r="AQ589" s="231">
        <v>40</v>
      </c>
    </row>
    <row r="590" spans="1:43" x14ac:dyDescent="0.3">
      <c r="A590" s="231">
        <v>211903</v>
      </c>
      <c r="B590" s="231" t="s">
        <v>61</v>
      </c>
      <c r="C590" s="231" t="s">
        <v>222</v>
      </c>
      <c r="D590" s="231" t="s">
        <v>224</v>
      </c>
      <c r="E590" s="231" t="s">
        <v>224</v>
      </c>
      <c r="F590" s="231" t="s">
        <v>224</v>
      </c>
      <c r="G590" s="231" t="s">
        <v>222</v>
      </c>
      <c r="H590" s="231" t="s">
        <v>222</v>
      </c>
      <c r="I590" s="231" t="s">
        <v>224</v>
      </c>
      <c r="J590" s="231" t="s">
        <v>224</v>
      </c>
      <c r="K590" s="231" t="s">
        <v>224</v>
      </c>
      <c r="L590" s="231" t="s">
        <v>224</v>
      </c>
      <c r="M590" s="231" t="s">
        <v>224</v>
      </c>
      <c r="N590" s="231" t="s">
        <v>224</v>
      </c>
      <c r="O590" s="231" t="s">
        <v>224</v>
      </c>
      <c r="P590" s="231" t="s">
        <v>224</v>
      </c>
      <c r="Q590" s="231" t="s">
        <v>223</v>
      </c>
      <c r="R590" s="231" t="s">
        <v>224</v>
      </c>
      <c r="S590" s="231" t="s">
        <v>222</v>
      </c>
      <c r="T590" s="231" t="s">
        <v>224</v>
      </c>
      <c r="U590" s="231" t="s">
        <v>224</v>
      </c>
      <c r="V590" s="231" t="s">
        <v>224</v>
      </c>
      <c r="W590" s="231" t="s">
        <v>224</v>
      </c>
      <c r="X590" s="231" t="s">
        <v>222</v>
      </c>
      <c r="Y590" s="231" t="s">
        <v>224</v>
      </c>
      <c r="Z590" s="231" t="s">
        <v>222</v>
      </c>
      <c r="AA590" s="231" t="s">
        <v>222</v>
      </c>
      <c r="AB590" s="231" t="s">
        <v>224</v>
      </c>
      <c r="AC590" s="231" t="s">
        <v>222</v>
      </c>
      <c r="AD590" s="231" t="s">
        <v>222</v>
      </c>
      <c r="AE590" s="231" t="s">
        <v>222</v>
      </c>
      <c r="AF590" s="231" t="s">
        <v>222</v>
      </c>
      <c r="AG590" s="231" t="s">
        <v>224</v>
      </c>
      <c r="AH590" s="231" t="s">
        <v>223</v>
      </c>
      <c r="AI590" s="231" t="s">
        <v>224</v>
      </c>
      <c r="AJ590" s="231" t="s">
        <v>224</v>
      </c>
      <c r="AK590" s="231" t="s">
        <v>224</v>
      </c>
      <c r="AL590" s="231" t="s">
        <v>223</v>
      </c>
      <c r="AM590" s="231" t="s">
        <v>224</v>
      </c>
      <c r="AN590" s="231" t="s">
        <v>223</v>
      </c>
      <c r="AO590" s="231" t="s">
        <v>224</v>
      </c>
      <c r="AP590" s="231" t="s">
        <v>224</v>
      </c>
      <c r="AQ590" s="231">
        <v>40</v>
      </c>
    </row>
    <row r="591" spans="1:43" x14ac:dyDescent="0.3">
      <c r="A591" s="231">
        <v>211905</v>
      </c>
      <c r="B591" s="231" t="s">
        <v>61</v>
      </c>
      <c r="C591" s="231" t="s">
        <v>224</v>
      </c>
      <c r="D591" s="231" t="s">
        <v>224</v>
      </c>
      <c r="E591" s="231" t="s">
        <v>222</v>
      </c>
      <c r="F591" s="231" t="s">
        <v>224</v>
      </c>
      <c r="G591" s="231" t="s">
        <v>222</v>
      </c>
      <c r="H591" s="231" t="s">
        <v>222</v>
      </c>
      <c r="I591" s="231" t="s">
        <v>224</v>
      </c>
      <c r="J591" s="231" t="s">
        <v>222</v>
      </c>
      <c r="K591" s="231" t="s">
        <v>224</v>
      </c>
      <c r="L591" s="231" t="s">
        <v>224</v>
      </c>
      <c r="M591" s="231" t="s">
        <v>222</v>
      </c>
      <c r="N591" s="231" t="s">
        <v>222</v>
      </c>
      <c r="O591" s="231" t="s">
        <v>224</v>
      </c>
      <c r="P591" s="231" t="s">
        <v>222</v>
      </c>
      <c r="Q591" s="231" t="s">
        <v>224</v>
      </c>
      <c r="R591" s="231" t="s">
        <v>222</v>
      </c>
      <c r="S591" s="231" t="s">
        <v>222</v>
      </c>
      <c r="T591" s="231" t="s">
        <v>224</v>
      </c>
      <c r="U591" s="231" t="s">
        <v>224</v>
      </c>
      <c r="V591" s="231" t="s">
        <v>224</v>
      </c>
      <c r="W591" s="231" t="s">
        <v>222</v>
      </c>
      <c r="X591" s="231" t="s">
        <v>222</v>
      </c>
      <c r="Y591" s="231" t="s">
        <v>222</v>
      </c>
      <c r="Z591" s="231" t="s">
        <v>222</v>
      </c>
      <c r="AA591" s="231" t="s">
        <v>222</v>
      </c>
      <c r="AB591" s="231" t="s">
        <v>222</v>
      </c>
      <c r="AC591" s="231" t="s">
        <v>222</v>
      </c>
      <c r="AD591" s="231" t="s">
        <v>222</v>
      </c>
      <c r="AE591" s="231" t="s">
        <v>222</v>
      </c>
      <c r="AF591" s="231" t="s">
        <v>222</v>
      </c>
      <c r="AG591" s="231" t="s">
        <v>224</v>
      </c>
      <c r="AH591" s="231" t="s">
        <v>224</v>
      </c>
      <c r="AI591" s="231" t="s">
        <v>224</v>
      </c>
      <c r="AJ591" s="231" t="s">
        <v>224</v>
      </c>
      <c r="AK591" s="231" t="s">
        <v>224</v>
      </c>
      <c r="AL591" s="231" t="s">
        <v>223</v>
      </c>
      <c r="AM591" s="231" t="s">
        <v>223</v>
      </c>
      <c r="AN591" s="231" t="s">
        <v>223</v>
      </c>
      <c r="AO591" s="231" t="s">
        <v>223</v>
      </c>
      <c r="AP591" s="231" t="s">
        <v>223</v>
      </c>
      <c r="AQ591" s="231">
        <v>40</v>
      </c>
    </row>
    <row r="592" spans="1:43" x14ac:dyDescent="0.3">
      <c r="A592" s="231">
        <v>211906</v>
      </c>
      <c r="B592" s="231" t="s">
        <v>61</v>
      </c>
      <c r="C592" s="231" t="s">
        <v>222</v>
      </c>
      <c r="D592" s="231" t="s">
        <v>224</v>
      </c>
      <c r="E592" s="231" t="s">
        <v>224</v>
      </c>
      <c r="F592" s="231" t="s">
        <v>224</v>
      </c>
      <c r="G592" s="231" t="s">
        <v>222</v>
      </c>
      <c r="H592" s="231" t="s">
        <v>222</v>
      </c>
      <c r="I592" s="231" t="s">
        <v>224</v>
      </c>
      <c r="J592" s="231" t="s">
        <v>222</v>
      </c>
      <c r="K592" s="231" t="s">
        <v>224</v>
      </c>
      <c r="L592" s="231" t="s">
        <v>224</v>
      </c>
      <c r="M592" s="231" t="s">
        <v>222</v>
      </c>
      <c r="N592" s="231" t="s">
        <v>224</v>
      </c>
      <c r="O592" s="231" t="s">
        <v>224</v>
      </c>
      <c r="P592" s="231" t="s">
        <v>222</v>
      </c>
      <c r="Q592" s="231" t="s">
        <v>222</v>
      </c>
      <c r="R592" s="231" t="s">
        <v>222</v>
      </c>
      <c r="S592" s="231" t="s">
        <v>223</v>
      </c>
      <c r="T592" s="231" t="s">
        <v>224</v>
      </c>
      <c r="U592" s="231" t="s">
        <v>224</v>
      </c>
      <c r="V592" s="231" t="s">
        <v>224</v>
      </c>
      <c r="W592" s="231" t="s">
        <v>222</v>
      </c>
      <c r="X592" s="231" t="s">
        <v>222</v>
      </c>
      <c r="Y592" s="231" t="s">
        <v>222</v>
      </c>
      <c r="Z592" s="231" t="s">
        <v>222</v>
      </c>
      <c r="AA592" s="231" t="s">
        <v>222</v>
      </c>
      <c r="AB592" s="231" t="s">
        <v>222</v>
      </c>
      <c r="AC592" s="231" t="s">
        <v>224</v>
      </c>
      <c r="AD592" s="231" t="s">
        <v>222</v>
      </c>
      <c r="AE592" s="231" t="s">
        <v>222</v>
      </c>
      <c r="AF592" s="231" t="s">
        <v>224</v>
      </c>
      <c r="AG592" s="231" t="s">
        <v>224</v>
      </c>
      <c r="AH592" s="231" t="s">
        <v>224</v>
      </c>
      <c r="AI592" s="231" t="s">
        <v>224</v>
      </c>
      <c r="AJ592" s="231" t="s">
        <v>224</v>
      </c>
      <c r="AK592" s="231" t="s">
        <v>224</v>
      </c>
      <c r="AL592" s="231" t="s">
        <v>223</v>
      </c>
      <c r="AM592" s="231" t="s">
        <v>223</v>
      </c>
      <c r="AN592" s="231" t="s">
        <v>223</v>
      </c>
      <c r="AO592" s="231" t="s">
        <v>223</v>
      </c>
      <c r="AP592" s="231" t="s">
        <v>223</v>
      </c>
      <c r="AQ592" s="231">
        <v>40</v>
      </c>
    </row>
    <row r="593" spans="1:43" x14ac:dyDescent="0.3">
      <c r="A593" s="231">
        <v>211930</v>
      </c>
      <c r="B593" s="231" t="s">
        <v>61</v>
      </c>
      <c r="C593" s="231" t="s">
        <v>222</v>
      </c>
      <c r="D593" s="231" t="s">
        <v>224</v>
      </c>
      <c r="E593" s="231" t="s">
        <v>222</v>
      </c>
      <c r="F593" s="231" t="s">
        <v>222</v>
      </c>
      <c r="G593" s="231" t="s">
        <v>224</v>
      </c>
      <c r="H593" s="231" t="s">
        <v>224</v>
      </c>
      <c r="I593" s="231" t="s">
        <v>224</v>
      </c>
      <c r="J593" s="231" t="s">
        <v>222</v>
      </c>
      <c r="K593" s="231" t="s">
        <v>222</v>
      </c>
      <c r="L593" s="231" t="s">
        <v>223</v>
      </c>
      <c r="M593" s="231" t="s">
        <v>222</v>
      </c>
      <c r="N593" s="231" t="s">
        <v>224</v>
      </c>
      <c r="O593" s="231" t="s">
        <v>222</v>
      </c>
      <c r="P593" s="231" t="s">
        <v>224</v>
      </c>
      <c r="Q593" s="231" t="s">
        <v>224</v>
      </c>
      <c r="R593" s="231" t="s">
        <v>222</v>
      </c>
      <c r="S593" s="231" t="s">
        <v>224</v>
      </c>
      <c r="T593" s="231" t="s">
        <v>224</v>
      </c>
      <c r="U593" s="231" t="s">
        <v>224</v>
      </c>
      <c r="V593" s="231" t="s">
        <v>222</v>
      </c>
      <c r="W593" s="231" t="s">
        <v>222</v>
      </c>
      <c r="X593" s="231" t="s">
        <v>222</v>
      </c>
      <c r="Y593" s="231" t="s">
        <v>222</v>
      </c>
      <c r="Z593" s="231" t="s">
        <v>222</v>
      </c>
      <c r="AA593" s="231" t="s">
        <v>222</v>
      </c>
      <c r="AB593" s="231" t="s">
        <v>224</v>
      </c>
      <c r="AC593" s="231" t="s">
        <v>224</v>
      </c>
      <c r="AD593" s="231" t="s">
        <v>224</v>
      </c>
      <c r="AE593" s="231" t="s">
        <v>223</v>
      </c>
      <c r="AF593" s="231" t="s">
        <v>224</v>
      </c>
      <c r="AG593" s="231" t="s">
        <v>223</v>
      </c>
      <c r="AH593" s="231" t="s">
        <v>223</v>
      </c>
      <c r="AI593" s="231" t="s">
        <v>223</v>
      </c>
      <c r="AJ593" s="231" t="s">
        <v>223</v>
      </c>
      <c r="AK593" s="231" t="s">
        <v>223</v>
      </c>
      <c r="AL593" s="231" t="s">
        <v>223</v>
      </c>
      <c r="AM593" s="231" t="s">
        <v>223</v>
      </c>
      <c r="AN593" s="231" t="s">
        <v>223</v>
      </c>
      <c r="AO593" s="231" t="s">
        <v>223</v>
      </c>
      <c r="AP593" s="231" t="s">
        <v>223</v>
      </c>
      <c r="AQ593" s="231">
        <v>40</v>
      </c>
    </row>
    <row r="594" spans="1:43" x14ac:dyDescent="0.3">
      <c r="A594" s="231">
        <v>211938</v>
      </c>
      <c r="B594" s="231" t="s">
        <v>61</v>
      </c>
      <c r="C594" s="231" t="s">
        <v>224</v>
      </c>
      <c r="D594" s="231" t="s">
        <v>224</v>
      </c>
      <c r="E594" s="231" t="s">
        <v>224</v>
      </c>
      <c r="F594" s="231" t="s">
        <v>224</v>
      </c>
      <c r="G594" s="231" t="s">
        <v>224</v>
      </c>
      <c r="H594" s="231" t="s">
        <v>224</v>
      </c>
      <c r="I594" s="231" t="s">
        <v>224</v>
      </c>
      <c r="J594" s="231" t="s">
        <v>224</v>
      </c>
      <c r="K594" s="231" t="s">
        <v>224</v>
      </c>
      <c r="L594" s="231" t="s">
        <v>224</v>
      </c>
      <c r="M594" s="231" t="s">
        <v>224</v>
      </c>
      <c r="N594" s="231" t="s">
        <v>224</v>
      </c>
      <c r="O594" s="231" t="s">
        <v>224</v>
      </c>
      <c r="P594" s="231" t="s">
        <v>223</v>
      </c>
      <c r="Q594" s="231" t="s">
        <v>224</v>
      </c>
      <c r="R594" s="231" t="s">
        <v>224</v>
      </c>
      <c r="S594" s="231" t="s">
        <v>224</v>
      </c>
      <c r="T594" s="231" t="s">
        <v>224</v>
      </c>
      <c r="U594" s="231" t="s">
        <v>224</v>
      </c>
      <c r="V594" s="231" t="s">
        <v>224</v>
      </c>
      <c r="W594" s="231" t="s">
        <v>224</v>
      </c>
      <c r="X594" s="231" t="s">
        <v>224</v>
      </c>
      <c r="Y594" s="231" t="s">
        <v>223</v>
      </c>
      <c r="Z594" s="231" t="s">
        <v>224</v>
      </c>
      <c r="AA594" s="231" t="s">
        <v>224</v>
      </c>
      <c r="AB594" s="231" t="s">
        <v>224</v>
      </c>
      <c r="AC594" s="231" t="s">
        <v>224</v>
      </c>
      <c r="AD594" s="231" t="s">
        <v>224</v>
      </c>
      <c r="AE594" s="231" t="s">
        <v>224</v>
      </c>
      <c r="AF594" s="231" t="s">
        <v>224</v>
      </c>
      <c r="AG594" s="231" t="s">
        <v>224</v>
      </c>
      <c r="AH594" s="231" t="s">
        <v>223</v>
      </c>
      <c r="AI594" s="231" t="s">
        <v>223</v>
      </c>
      <c r="AJ594" s="231" t="s">
        <v>223</v>
      </c>
      <c r="AK594" s="231" t="s">
        <v>224</v>
      </c>
      <c r="AL594" s="231" t="s">
        <v>223</v>
      </c>
      <c r="AM594" s="231" t="s">
        <v>223</v>
      </c>
      <c r="AN594" s="231" t="s">
        <v>223</v>
      </c>
      <c r="AO594" s="231" t="s">
        <v>223</v>
      </c>
      <c r="AP594" s="231" t="s">
        <v>223</v>
      </c>
      <c r="AQ594" s="231">
        <v>40</v>
      </c>
    </row>
    <row r="595" spans="1:43" x14ac:dyDescent="0.3">
      <c r="A595" s="231">
        <v>211941</v>
      </c>
      <c r="B595" s="231" t="s">
        <v>61</v>
      </c>
      <c r="C595" s="231" t="s">
        <v>222</v>
      </c>
      <c r="D595" s="231" t="s">
        <v>222</v>
      </c>
      <c r="E595" s="231" t="s">
        <v>224</v>
      </c>
      <c r="F595" s="231" t="s">
        <v>222</v>
      </c>
      <c r="G595" s="231" t="s">
        <v>224</v>
      </c>
      <c r="H595" s="231" t="s">
        <v>222</v>
      </c>
      <c r="I595" s="231" t="s">
        <v>224</v>
      </c>
      <c r="J595" s="231" t="s">
        <v>224</v>
      </c>
      <c r="K595" s="231" t="s">
        <v>224</v>
      </c>
      <c r="L595" s="231" t="s">
        <v>224</v>
      </c>
      <c r="M595" s="231" t="s">
        <v>224</v>
      </c>
      <c r="N595" s="231" t="s">
        <v>224</v>
      </c>
      <c r="O595" s="231" t="s">
        <v>224</v>
      </c>
      <c r="P595" s="231" t="s">
        <v>224</v>
      </c>
      <c r="Q595" s="231" t="s">
        <v>224</v>
      </c>
      <c r="R595" s="231" t="s">
        <v>224</v>
      </c>
      <c r="S595" s="231" t="s">
        <v>224</v>
      </c>
      <c r="T595" s="231" t="s">
        <v>224</v>
      </c>
      <c r="U595" s="231" t="s">
        <v>224</v>
      </c>
      <c r="V595" s="231" t="s">
        <v>224</v>
      </c>
      <c r="W595" s="231" t="s">
        <v>224</v>
      </c>
      <c r="X595" s="231" t="s">
        <v>224</v>
      </c>
      <c r="Y595" s="231" t="s">
        <v>224</v>
      </c>
      <c r="Z595" s="231" t="s">
        <v>223</v>
      </c>
      <c r="AA595" s="231" t="s">
        <v>222</v>
      </c>
      <c r="AB595" s="231" t="s">
        <v>224</v>
      </c>
      <c r="AC595" s="231" t="s">
        <v>224</v>
      </c>
      <c r="AD595" s="231" t="s">
        <v>224</v>
      </c>
      <c r="AE595" s="231" t="s">
        <v>222</v>
      </c>
      <c r="AF595" s="231" t="s">
        <v>223</v>
      </c>
      <c r="AG595" s="231" t="s">
        <v>224</v>
      </c>
      <c r="AH595" s="231" t="s">
        <v>224</v>
      </c>
      <c r="AI595" s="231" t="s">
        <v>222</v>
      </c>
      <c r="AJ595" s="231" t="s">
        <v>224</v>
      </c>
      <c r="AK595" s="231" t="s">
        <v>224</v>
      </c>
      <c r="AL595" s="231" t="s">
        <v>224</v>
      </c>
      <c r="AM595" s="231" t="s">
        <v>224</v>
      </c>
      <c r="AN595" s="231" t="s">
        <v>224</v>
      </c>
      <c r="AO595" s="231" t="s">
        <v>223</v>
      </c>
      <c r="AP595" s="231" t="s">
        <v>223</v>
      </c>
      <c r="AQ595" s="231">
        <v>40</v>
      </c>
    </row>
    <row r="596" spans="1:43" x14ac:dyDescent="0.3">
      <c r="A596" s="231">
        <v>211955</v>
      </c>
      <c r="B596" s="231" t="s">
        <v>61</v>
      </c>
      <c r="C596" s="231" t="s">
        <v>222</v>
      </c>
      <c r="D596" s="231" t="s">
        <v>224</v>
      </c>
      <c r="E596" s="231" t="s">
        <v>224</v>
      </c>
      <c r="F596" s="231" t="s">
        <v>224</v>
      </c>
      <c r="G596" s="231" t="s">
        <v>222</v>
      </c>
      <c r="H596" s="231" t="s">
        <v>224</v>
      </c>
      <c r="I596" s="231" t="s">
        <v>224</v>
      </c>
      <c r="J596" s="231" t="s">
        <v>222</v>
      </c>
      <c r="K596" s="231" t="s">
        <v>224</v>
      </c>
      <c r="L596" s="231" t="s">
        <v>224</v>
      </c>
      <c r="M596" s="231" t="s">
        <v>224</v>
      </c>
      <c r="N596" s="231" t="s">
        <v>222</v>
      </c>
      <c r="O596" s="231" t="s">
        <v>224</v>
      </c>
      <c r="P596" s="231" t="s">
        <v>222</v>
      </c>
      <c r="Q596" s="231" t="s">
        <v>224</v>
      </c>
      <c r="R596" s="231" t="s">
        <v>222</v>
      </c>
      <c r="S596" s="231" t="s">
        <v>222</v>
      </c>
      <c r="T596" s="231" t="s">
        <v>224</v>
      </c>
      <c r="U596" s="231" t="s">
        <v>224</v>
      </c>
      <c r="V596" s="231" t="s">
        <v>222</v>
      </c>
      <c r="W596" s="231" t="s">
        <v>224</v>
      </c>
      <c r="X596" s="231" t="s">
        <v>224</v>
      </c>
      <c r="Y596" s="231" t="s">
        <v>222</v>
      </c>
      <c r="Z596" s="231" t="s">
        <v>222</v>
      </c>
      <c r="AA596" s="231" t="s">
        <v>222</v>
      </c>
      <c r="AB596" s="231" t="s">
        <v>224</v>
      </c>
      <c r="AC596" s="231" t="s">
        <v>224</v>
      </c>
      <c r="AD596" s="231" t="s">
        <v>222</v>
      </c>
      <c r="AE596" s="231" t="s">
        <v>222</v>
      </c>
      <c r="AF596" s="231" t="s">
        <v>222</v>
      </c>
      <c r="AG596" s="231" t="s">
        <v>222</v>
      </c>
      <c r="AH596" s="231" t="s">
        <v>222</v>
      </c>
      <c r="AI596" s="231" t="s">
        <v>224</v>
      </c>
      <c r="AJ596" s="231" t="s">
        <v>224</v>
      </c>
      <c r="AK596" s="231" t="s">
        <v>222</v>
      </c>
      <c r="AL596" s="231" t="s">
        <v>224</v>
      </c>
      <c r="AM596" s="231" t="s">
        <v>224</v>
      </c>
      <c r="AN596" s="231" t="s">
        <v>224</v>
      </c>
      <c r="AO596" s="231" t="s">
        <v>224</v>
      </c>
      <c r="AP596" s="231" t="s">
        <v>224</v>
      </c>
      <c r="AQ596" s="231">
        <v>40</v>
      </c>
    </row>
    <row r="597" spans="1:43" x14ac:dyDescent="0.3">
      <c r="A597" s="231">
        <v>211979</v>
      </c>
      <c r="B597" s="231" t="s">
        <v>61</v>
      </c>
      <c r="C597" s="231" t="s">
        <v>222</v>
      </c>
      <c r="D597" s="231" t="s">
        <v>224</v>
      </c>
      <c r="E597" s="231" t="s">
        <v>222</v>
      </c>
      <c r="F597" s="231" t="s">
        <v>222</v>
      </c>
      <c r="G597" s="231" t="s">
        <v>224</v>
      </c>
      <c r="H597" s="231" t="s">
        <v>222</v>
      </c>
      <c r="I597" s="231" t="s">
        <v>224</v>
      </c>
      <c r="J597" s="231" t="s">
        <v>222</v>
      </c>
      <c r="K597" s="231" t="s">
        <v>224</v>
      </c>
      <c r="L597" s="231" t="s">
        <v>224</v>
      </c>
      <c r="M597" s="231" t="s">
        <v>222</v>
      </c>
      <c r="N597" s="231" t="s">
        <v>222</v>
      </c>
      <c r="O597" s="231" t="s">
        <v>222</v>
      </c>
      <c r="P597" s="231" t="s">
        <v>224</v>
      </c>
      <c r="Q597" s="231" t="s">
        <v>222</v>
      </c>
      <c r="R597" s="231" t="s">
        <v>224</v>
      </c>
      <c r="S597" s="231" t="s">
        <v>222</v>
      </c>
      <c r="T597" s="231" t="s">
        <v>224</v>
      </c>
      <c r="U597" s="231" t="s">
        <v>224</v>
      </c>
      <c r="V597" s="231" t="s">
        <v>224</v>
      </c>
      <c r="W597" s="231" t="s">
        <v>222</v>
      </c>
      <c r="X597" s="231" t="s">
        <v>224</v>
      </c>
      <c r="Y597" s="231" t="s">
        <v>222</v>
      </c>
      <c r="Z597" s="231" t="s">
        <v>224</v>
      </c>
      <c r="AA597" s="231" t="s">
        <v>222</v>
      </c>
      <c r="AB597" s="231" t="s">
        <v>222</v>
      </c>
      <c r="AC597" s="231" t="s">
        <v>222</v>
      </c>
      <c r="AD597" s="231" t="s">
        <v>224</v>
      </c>
      <c r="AE597" s="231" t="s">
        <v>222</v>
      </c>
      <c r="AF597" s="231" t="s">
        <v>224</v>
      </c>
      <c r="AG597" s="231" t="s">
        <v>222</v>
      </c>
      <c r="AH597" s="231" t="s">
        <v>222</v>
      </c>
      <c r="AI597" s="231" t="s">
        <v>222</v>
      </c>
      <c r="AJ597" s="231" t="s">
        <v>222</v>
      </c>
      <c r="AK597" s="231" t="s">
        <v>224</v>
      </c>
      <c r="AL597" s="231" t="s">
        <v>222</v>
      </c>
      <c r="AM597" s="231" t="s">
        <v>222</v>
      </c>
      <c r="AN597" s="231" t="s">
        <v>222</v>
      </c>
      <c r="AO597" s="231" t="s">
        <v>224</v>
      </c>
      <c r="AP597" s="231" t="s">
        <v>224</v>
      </c>
      <c r="AQ597" s="231">
        <v>40</v>
      </c>
    </row>
    <row r="598" spans="1:43" x14ac:dyDescent="0.3">
      <c r="A598" s="231">
        <v>211984</v>
      </c>
      <c r="B598" s="231" t="s">
        <v>61</v>
      </c>
      <c r="C598" s="231" t="s">
        <v>222</v>
      </c>
      <c r="D598" s="231" t="s">
        <v>222</v>
      </c>
      <c r="E598" s="231" t="s">
        <v>222</v>
      </c>
      <c r="F598" s="231" t="s">
        <v>222</v>
      </c>
      <c r="G598" s="231" t="s">
        <v>224</v>
      </c>
      <c r="H598" s="231" t="s">
        <v>224</v>
      </c>
      <c r="I598" s="231" t="s">
        <v>224</v>
      </c>
      <c r="J598" s="231" t="s">
        <v>222</v>
      </c>
      <c r="K598" s="231" t="s">
        <v>224</v>
      </c>
      <c r="L598" s="231" t="s">
        <v>224</v>
      </c>
      <c r="M598" s="231" t="s">
        <v>224</v>
      </c>
      <c r="N598" s="231" t="s">
        <v>224</v>
      </c>
      <c r="O598" s="231" t="s">
        <v>222</v>
      </c>
      <c r="P598" s="231" t="s">
        <v>222</v>
      </c>
      <c r="Q598" s="231" t="s">
        <v>222</v>
      </c>
      <c r="R598" s="231" t="s">
        <v>222</v>
      </c>
      <c r="S598" s="231" t="s">
        <v>224</v>
      </c>
      <c r="T598" s="231" t="s">
        <v>224</v>
      </c>
      <c r="U598" s="231" t="s">
        <v>224</v>
      </c>
      <c r="V598" s="231" t="s">
        <v>224</v>
      </c>
      <c r="W598" s="231" t="s">
        <v>224</v>
      </c>
      <c r="X598" s="231" t="s">
        <v>224</v>
      </c>
      <c r="Y598" s="231" t="s">
        <v>223</v>
      </c>
      <c r="Z598" s="231" t="s">
        <v>224</v>
      </c>
      <c r="AA598" s="231" t="s">
        <v>222</v>
      </c>
      <c r="AB598" s="231" t="s">
        <v>224</v>
      </c>
      <c r="AC598" s="231" t="s">
        <v>224</v>
      </c>
      <c r="AD598" s="231" t="s">
        <v>224</v>
      </c>
      <c r="AE598" s="231" t="s">
        <v>223</v>
      </c>
      <c r="AF598" s="231" t="s">
        <v>224</v>
      </c>
      <c r="AG598" s="231" t="s">
        <v>222</v>
      </c>
      <c r="AH598" s="231" t="s">
        <v>222</v>
      </c>
      <c r="AI598" s="231" t="s">
        <v>222</v>
      </c>
      <c r="AJ598" s="231" t="s">
        <v>224</v>
      </c>
      <c r="AK598" s="231" t="s">
        <v>222</v>
      </c>
      <c r="AL598" s="231" t="s">
        <v>224</v>
      </c>
      <c r="AM598" s="231" t="s">
        <v>223</v>
      </c>
      <c r="AN598" s="231" t="s">
        <v>223</v>
      </c>
      <c r="AO598" s="231" t="s">
        <v>224</v>
      </c>
      <c r="AP598" s="231" t="s">
        <v>224</v>
      </c>
      <c r="AQ598" s="231">
        <v>40</v>
      </c>
    </row>
    <row r="599" spans="1:43" x14ac:dyDescent="0.3">
      <c r="A599" s="231">
        <v>211988</v>
      </c>
      <c r="B599" s="231" t="s">
        <v>61</v>
      </c>
      <c r="C599" s="231" t="s">
        <v>222</v>
      </c>
      <c r="D599" s="231" t="s">
        <v>224</v>
      </c>
      <c r="E599" s="231" t="s">
        <v>224</v>
      </c>
      <c r="F599" s="231" t="s">
        <v>224</v>
      </c>
      <c r="G599" s="231" t="s">
        <v>224</v>
      </c>
      <c r="H599" s="231" t="s">
        <v>222</v>
      </c>
      <c r="I599" s="231" t="s">
        <v>222</v>
      </c>
      <c r="J599" s="231" t="s">
        <v>224</v>
      </c>
      <c r="K599" s="231" t="s">
        <v>224</v>
      </c>
      <c r="L599" s="231" t="s">
        <v>224</v>
      </c>
      <c r="M599" s="231" t="s">
        <v>224</v>
      </c>
      <c r="N599" s="231" t="s">
        <v>224</v>
      </c>
      <c r="O599" s="231" t="s">
        <v>224</v>
      </c>
      <c r="P599" s="231" t="s">
        <v>222</v>
      </c>
      <c r="Q599" s="231" t="s">
        <v>224</v>
      </c>
      <c r="R599" s="231" t="s">
        <v>222</v>
      </c>
      <c r="S599" s="231" t="s">
        <v>222</v>
      </c>
      <c r="T599" s="231" t="s">
        <v>224</v>
      </c>
      <c r="U599" s="231" t="s">
        <v>224</v>
      </c>
      <c r="V599" s="231" t="s">
        <v>224</v>
      </c>
      <c r="W599" s="231" t="s">
        <v>222</v>
      </c>
      <c r="X599" s="231" t="s">
        <v>224</v>
      </c>
      <c r="Y599" s="231" t="s">
        <v>224</v>
      </c>
      <c r="Z599" s="231" t="s">
        <v>222</v>
      </c>
      <c r="AA599" s="231" t="s">
        <v>222</v>
      </c>
      <c r="AB599" s="231" t="s">
        <v>224</v>
      </c>
      <c r="AC599" s="231" t="s">
        <v>222</v>
      </c>
      <c r="AD599" s="231" t="s">
        <v>224</v>
      </c>
      <c r="AE599" s="231" t="s">
        <v>222</v>
      </c>
      <c r="AF599" s="231" t="s">
        <v>224</v>
      </c>
      <c r="AG599" s="231" t="s">
        <v>224</v>
      </c>
      <c r="AH599" s="231" t="s">
        <v>222</v>
      </c>
      <c r="AI599" s="231" t="s">
        <v>222</v>
      </c>
      <c r="AJ599" s="231" t="s">
        <v>224</v>
      </c>
      <c r="AK599" s="231" t="s">
        <v>224</v>
      </c>
      <c r="AL599" s="231" t="s">
        <v>222</v>
      </c>
      <c r="AM599" s="231" t="s">
        <v>222</v>
      </c>
      <c r="AN599" s="231" t="s">
        <v>224</v>
      </c>
      <c r="AO599" s="231" t="s">
        <v>222</v>
      </c>
      <c r="AP599" s="231" t="s">
        <v>222</v>
      </c>
      <c r="AQ599" s="231">
        <v>40</v>
      </c>
    </row>
    <row r="600" spans="1:43" x14ac:dyDescent="0.3">
      <c r="A600" s="231">
        <v>211989</v>
      </c>
      <c r="B600" s="231" t="s">
        <v>61</v>
      </c>
      <c r="C600" s="231" t="s">
        <v>224</v>
      </c>
      <c r="D600" s="231" t="s">
        <v>224</v>
      </c>
      <c r="E600" s="231" t="s">
        <v>222</v>
      </c>
      <c r="F600" s="231" t="s">
        <v>224</v>
      </c>
      <c r="G600" s="231" t="s">
        <v>224</v>
      </c>
      <c r="H600" s="231" t="s">
        <v>222</v>
      </c>
      <c r="I600" s="231" t="s">
        <v>224</v>
      </c>
      <c r="J600" s="231" t="s">
        <v>222</v>
      </c>
      <c r="K600" s="231" t="s">
        <v>224</v>
      </c>
      <c r="L600" s="231" t="s">
        <v>222</v>
      </c>
      <c r="M600" s="231" t="s">
        <v>222</v>
      </c>
      <c r="N600" s="231" t="s">
        <v>222</v>
      </c>
      <c r="O600" s="231" t="s">
        <v>224</v>
      </c>
      <c r="P600" s="231" t="s">
        <v>224</v>
      </c>
      <c r="Q600" s="231" t="s">
        <v>222</v>
      </c>
      <c r="R600" s="231" t="s">
        <v>224</v>
      </c>
      <c r="S600" s="231" t="s">
        <v>222</v>
      </c>
      <c r="T600" s="231" t="s">
        <v>224</v>
      </c>
      <c r="U600" s="231" t="s">
        <v>222</v>
      </c>
      <c r="V600" s="231" t="s">
        <v>224</v>
      </c>
      <c r="W600" s="231" t="s">
        <v>222</v>
      </c>
      <c r="X600" s="231" t="s">
        <v>224</v>
      </c>
      <c r="Y600" s="231" t="s">
        <v>224</v>
      </c>
      <c r="Z600" s="231" t="s">
        <v>222</v>
      </c>
      <c r="AA600" s="231" t="s">
        <v>222</v>
      </c>
      <c r="AB600" s="231" t="s">
        <v>224</v>
      </c>
      <c r="AC600" s="231" t="s">
        <v>224</v>
      </c>
      <c r="AD600" s="231" t="s">
        <v>224</v>
      </c>
      <c r="AE600" s="231" t="s">
        <v>224</v>
      </c>
      <c r="AF600" s="231" t="s">
        <v>222</v>
      </c>
      <c r="AG600" s="231" t="s">
        <v>222</v>
      </c>
      <c r="AH600" s="231" t="s">
        <v>222</v>
      </c>
      <c r="AI600" s="231" t="s">
        <v>222</v>
      </c>
      <c r="AJ600" s="231" t="s">
        <v>224</v>
      </c>
      <c r="AK600" s="231" t="s">
        <v>222</v>
      </c>
      <c r="AL600" s="231" t="s">
        <v>224</v>
      </c>
      <c r="AM600" s="231" t="s">
        <v>224</v>
      </c>
      <c r="AN600" s="231" t="s">
        <v>224</v>
      </c>
      <c r="AO600" s="231" t="s">
        <v>222</v>
      </c>
      <c r="AP600" s="231" t="s">
        <v>222</v>
      </c>
      <c r="AQ600" s="231">
        <v>40</v>
      </c>
    </row>
    <row r="601" spans="1:43" x14ac:dyDescent="0.3">
      <c r="A601" s="231">
        <v>211995</v>
      </c>
      <c r="B601" s="231" t="s">
        <v>61</v>
      </c>
      <c r="C601" s="231" t="s">
        <v>224</v>
      </c>
      <c r="D601" s="231" t="s">
        <v>224</v>
      </c>
      <c r="E601" s="231" t="s">
        <v>224</v>
      </c>
      <c r="F601" s="231" t="s">
        <v>222</v>
      </c>
      <c r="G601" s="231" t="s">
        <v>222</v>
      </c>
      <c r="H601" s="231" t="s">
        <v>224</v>
      </c>
      <c r="I601" s="231" t="s">
        <v>224</v>
      </c>
      <c r="J601" s="231" t="s">
        <v>222</v>
      </c>
      <c r="K601" s="231" t="s">
        <v>222</v>
      </c>
      <c r="L601" s="231" t="s">
        <v>222</v>
      </c>
      <c r="M601" s="231" t="s">
        <v>222</v>
      </c>
      <c r="N601" s="231" t="s">
        <v>222</v>
      </c>
      <c r="O601" s="231" t="s">
        <v>224</v>
      </c>
      <c r="P601" s="231" t="s">
        <v>224</v>
      </c>
      <c r="Q601" s="231" t="s">
        <v>222</v>
      </c>
      <c r="R601" s="231" t="s">
        <v>224</v>
      </c>
      <c r="S601" s="231" t="s">
        <v>222</v>
      </c>
      <c r="T601" s="231" t="s">
        <v>224</v>
      </c>
      <c r="U601" s="231" t="s">
        <v>224</v>
      </c>
      <c r="V601" s="231" t="s">
        <v>224</v>
      </c>
      <c r="W601" s="231" t="s">
        <v>224</v>
      </c>
      <c r="X601" s="231" t="s">
        <v>224</v>
      </c>
      <c r="Y601" s="231" t="s">
        <v>222</v>
      </c>
      <c r="Z601" s="231" t="s">
        <v>222</v>
      </c>
      <c r="AA601" s="231" t="s">
        <v>222</v>
      </c>
      <c r="AB601" s="231" t="s">
        <v>224</v>
      </c>
      <c r="AC601" s="231" t="s">
        <v>222</v>
      </c>
      <c r="AD601" s="231" t="s">
        <v>224</v>
      </c>
      <c r="AE601" s="231" t="s">
        <v>222</v>
      </c>
      <c r="AF601" s="231" t="s">
        <v>223</v>
      </c>
      <c r="AG601" s="231" t="s">
        <v>223</v>
      </c>
      <c r="AH601" s="231" t="s">
        <v>222</v>
      </c>
      <c r="AI601" s="231" t="s">
        <v>222</v>
      </c>
      <c r="AJ601" s="231" t="s">
        <v>224</v>
      </c>
      <c r="AK601" s="231" t="s">
        <v>222</v>
      </c>
      <c r="AL601" s="231" t="s">
        <v>223</v>
      </c>
      <c r="AM601" s="231" t="s">
        <v>223</v>
      </c>
      <c r="AN601" s="231" t="s">
        <v>224</v>
      </c>
      <c r="AO601" s="231" t="s">
        <v>224</v>
      </c>
      <c r="AP601" s="231" t="s">
        <v>224</v>
      </c>
      <c r="AQ601" s="231">
        <v>40</v>
      </c>
    </row>
    <row r="602" spans="1:43" x14ac:dyDescent="0.3">
      <c r="A602" s="231">
        <v>212000</v>
      </c>
      <c r="B602" s="231" t="s">
        <v>61</v>
      </c>
      <c r="C602" s="231" t="s">
        <v>222</v>
      </c>
      <c r="D602" s="231" t="s">
        <v>224</v>
      </c>
      <c r="E602" s="231" t="s">
        <v>224</v>
      </c>
      <c r="F602" s="231" t="s">
        <v>224</v>
      </c>
      <c r="G602" s="231" t="s">
        <v>222</v>
      </c>
      <c r="H602" s="231" t="s">
        <v>224</v>
      </c>
      <c r="I602" s="231" t="s">
        <v>224</v>
      </c>
      <c r="J602" s="231" t="s">
        <v>222</v>
      </c>
      <c r="K602" s="231" t="s">
        <v>224</v>
      </c>
      <c r="L602" s="231" t="s">
        <v>224</v>
      </c>
      <c r="M602" s="231" t="s">
        <v>222</v>
      </c>
      <c r="N602" s="231" t="s">
        <v>224</v>
      </c>
      <c r="O602" s="231" t="s">
        <v>224</v>
      </c>
      <c r="P602" s="231" t="s">
        <v>222</v>
      </c>
      <c r="Q602" s="231" t="s">
        <v>224</v>
      </c>
      <c r="R602" s="231" t="s">
        <v>224</v>
      </c>
      <c r="S602" s="231" t="s">
        <v>224</v>
      </c>
      <c r="T602" s="231" t="s">
        <v>224</v>
      </c>
      <c r="U602" s="231" t="s">
        <v>224</v>
      </c>
      <c r="V602" s="231" t="s">
        <v>224</v>
      </c>
      <c r="W602" s="231" t="s">
        <v>224</v>
      </c>
      <c r="X602" s="231" t="s">
        <v>224</v>
      </c>
      <c r="Y602" s="231" t="s">
        <v>224</v>
      </c>
      <c r="Z602" s="231" t="s">
        <v>222</v>
      </c>
      <c r="AA602" s="231" t="s">
        <v>222</v>
      </c>
      <c r="AB602" s="231" t="s">
        <v>222</v>
      </c>
      <c r="AC602" s="231" t="s">
        <v>224</v>
      </c>
      <c r="AD602" s="231" t="s">
        <v>222</v>
      </c>
      <c r="AE602" s="231" t="s">
        <v>222</v>
      </c>
      <c r="AF602" s="231" t="s">
        <v>222</v>
      </c>
      <c r="AG602" s="231" t="s">
        <v>222</v>
      </c>
      <c r="AH602" s="231" t="s">
        <v>223</v>
      </c>
      <c r="AI602" s="231" t="s">
        <v>224</v>
      </c>
      <c r="AJ602" s="231" t="s">
        <v>224</v>
      </c>
      <c r="AK602" s="231" t="s">
        <v>222</v>
      </c>
      <c r="AL602" s="231" t="s">
        <v>224</v>
      </c>
      <c r="AM602" s="231" t="s">
        <v>223</v>
      </c>
      <c r="AN602" s="231" t="s">
        <v>224</v>
      </c>
      <c r="AO602" s="231" t="s">
        <v>224</v>
      </c>
      <c r="AP602" s="231" t="s">
        <v>223</v>
      </c>
      <c r="AQ602" s="231">
        <v>40</v>
      </c>
    </row>
    <row r="603" spans="1:43" x14ac:dyDescent="0.3">
      <c r="A603" s="231">
        <v>212012</v>
      </c>
      <c r="B603" s="231" t="s">
        <v>61</v>
      </c>
      <c r="C603" s="231" t="s">
        <v>224</v>
      </c>
      <c r="D603" s="231" t="s">
        <v>224</v>
      </c>
      <c r="E603" s="231" t="s">
        <v>224</v>
      </c>
      <c r="F603" s="231" t="s">
        <v>224</v>
      </c>
      <c r="G603" s="231" t="s">
        <v>224</v>
      </c>
      <c r="H603" s="231" t="s">
        <v>222</v>
      </c>
      <c r="I603" s="231" t="s">
        <v>224</v>
      </c>
      <c r="J603" s="231" t="s">
        <v>222</v>
      </c>
      <c r="K603" s="231" t="s">
        <v>224</v>
      </c>
      <c r="L603" s="231" t="s">
        <v>222</v>
      </c>
      <c r="M603" s="231" t="s">
        <v>224</v>
      </c>
      <c r="N603" s="231" t="s">
        <v>224</v>
      </c>
      <c r="O603" s="231" t="s">
        <v>224</v>
      </c>
      <c r="P603" s="231" t="s">
        <v>224</v>
      </c>
      <c r="Q603" s="231" t="s">
        <v>222</v>
      </c>
      <c r="R603" s="231" t="s">
        <v>222</v>
      </c>
      <c r="S603" s="231" t="s">
        <v>224</v>
      </c>
      <c r="T603" s="231" t="s">
        <v>224</v>
      </c>
      <c r="U603" s="231" t="s">
        <v>224</v>
      </c>
      <c r="V603" s="231" t="s">
        <v>224</v>
      </c>
      <c r="W603" s="231" t="s">
        <v>222</v>
      </c>
      <c r="X603" s="231" t="s">
        <v>224</v>
      </c>
      <c r="Y603" s="231" t="s">
        <v>223</v>
      </c>
      <c r="Z603" s="231" t="s">
        <v>222</v>
      </c>
      <c r="AA603" s="231" t="s">
        <v>222</v>
      </c>
      <c r="AB603" s="231" t="s">
        <v>224</v>
      </c>
      <c r="AC603" s="231" t="s">
        <v>224</v>
      </c>
      <c r="AD603" s="231" t="s">
        <v>224</v>
      </c>
      <c r="AE603" s="231" t="s">
        <v>224</v>
      </c>
      <c r="AF603" s="231" t="s">
        <v>222</v>
      </c>
      <c r="AG603" s="231" t="s">
        <v>223</v>
      </c>
      <c r="AH603" s="231" t="s">
        <v>224</v>
      </c>
      <c r="AI603" s="231" t="s">
        <v>224</v>
      </c>
      <c r="AJ603" s="231" t="s">
        <v>224</v>
      </c>
      <c r="AK603" s="231" t="s">
        <v>222</v>
      </c>
      <c r="AL603" s="231" t="s">
        <v>224</v>
      </c>
      <c r="AM603" s="231" t="s">
        <v>223</v>
      </c>
      <c r="AN603" s="231" t="s">
        <v>223</v>
      </c>
      <c r="AO603" s="231" t="s">
        <v>224</v>
      </c>
      <c r="AP603" s="231" t="s">
        <v>224</v>
      </c>
      <c r="AQ603" s="231">
        <v>40</v>
      </c>
    </row>
    <row r="604" spans="1:43" x14ac:dyDescent="0.3">
      <c r="A604" s="231">
        <v>212029</v>
      </c>
      <c r="B604" s="231" t="s">
        <v>61</v>
      </c>
      <c r="C604" s="231" t="s">
        <v>223</v>
      </c>
      <c r="D604" s="231" t="s">
        <v>224</v>
      </c>
      <c r="E604" s="231" t="s">
        <v>224</v>
      </c>
      <c r="F604" s="231" t="s">
        <v>222</v>
      </c>
      <c r="G604" s="231" t="s">
        <v>222</v>
      </c>
      <c r="H604" s="231" t="s">
        <v>224</v>
      </c>
      <c r="I604" s="231" t="s">
        <v>224</v>
      </c>
      <c r="J604" s="231" t="s">
        <v>224</v>
      </c>
      <c r="K604" s="231" t="s">
        <v>224</v>
      </c>
      <c r="L604" s="231" t="s">
        <v>222</v>
      </c>
      <c r="M604" s="231" t="s">
        <v>224</v>
      </c>
      <c r="N604" s="231" t="s">
        <v>224</v>
      </c>
      <c r="O604" s="231" t="s">
        <v>224</v>
      </c>
      <c r="P604" s="231" t="s">
        <v>222</v>
      </c>
      <c r="Q604" s="231" t="s">
        <v>224</v>
      </c>
      <c r="R604" s="231" t="s">
        <v>224</v>
      </c>
      <c r="S604" s="231" t="s">
        <v>224</v>
      </c>
      <c r="T604" s="231" t="s">
        <v>224</v>
      </c>
      <c r="U604" s="231" t="s">
        <v>224</v>
      </c>
      <c r="V604" s="231" t="s">
        <v>222</v>
      </c>
      <c r="W604" s="231" t="s">
        <v>224</v>
      </c>
      <c r="X604" s="231" t="s">
        <v>224</v>
      </c>
      <c r="Y604" s="231" t="s">
        <v>224</v>
      </c>
      <c r="Z604" s="231" t="s">
        <v>224</v>
      </c>
      <c r="AA604" s="231" t="s">
        <v>224</v>
      </c>
      <c r="AB604" s="231" t="s">
        <v>222</v>
      </c>
      <c r="AC604" s="231" t="s">
        <v>224</v>
      </c>
      <c r="AD604" s="231" t="s">
        <v>222</v>
      </c>
      <c r="AE604" s="231" t="s">
        <v>223</v>
      </c>
      <c r="AF604" s="231" t="s">
        <v>224</v>
      </c>
      <c r="AG604" s="231" t="s">
        <v>224</v>
      </c>
      <c r="AH604" s="231" t="s">
        <v>224</v>
      </c>
      <c r="AI604" s="231" t="s">
        <v>224</v>
      </c>
      <c r="AJ604" s="231" t="s">
        <v>224</v>
      </c>
      <c r="AK604" s="231" t="s">
        <v>223</v>
      </c>
      <c r="AL604" s="231" t="s">
        <v>224</v>
      </c>
      <c r="AM604" s="231" t="s">
        <v>224</v>
      </c>
      <c r="AN604" s="231" t="s">
        <v>223</v>
      </c>
      <c r="AO604" s="231" t="s">
        <v>224</v>
      </c>
      <c r="AP604" s="231" t="s">
        <v>223</v>
      </c>
      <c r="AQ604" s="231">
        <v>40</v>
      </c>
    </row>
    <row r="605" spans="1:43" x14ac:dyDescent="0.3">
      <c r="A605" s="231">
        <v>212031</v>
      </c>
      <c r="B605" s="231" t="s">
        <v>61</v>
      </c>
      <c r="C605" s="231" t="s">
        <v>222</v>
      </c>
      <c r="D605" s="231" t="s">
        <v>224</v>
      </c>
      <c r="E605" s="231" t="s">
        <v>224</v>
      </c>
      <c r="F605" s="231" t="s">
        <v>224</v>
      </c>
      <c r="G605" s="231" t="s">
        <v>224</v>
      </c>
      <c r="H605" s="231" t="s">
        <v>224</v>
      </c>
      <c r="I605" s="231" t="s">
        <v>224</v>
      </c>
      <c r="J605" s="231" t="s">
        <v>222</v>
      </c>
      <c r="K605" s="231" t="s">
        <v>224</v>
      </c>
      <c r="L605" s="231" t="s">
        <v>224</v>
      </c>
      <c r="M605" s="231" t="s">
        <v>224</v>
      </c>
      <c r="N605" s="231" t="s">
        <v>224</v>
      </c>
      <c r="O605" s="231" t="s">
        <v>222</v>
      </c>
      <c r="P605" s="231" t="s">
        <v>224</v>
      </c>
      <c r="Q605" s="231" t="s">
        <v>222</v>
      </c>
      <c r="R605" s="231" t="s">
        <v>224</v>
      </c>
      <c r="S605" s="231" t="s">
        <v>224</v>
      </c>
      <c r="T605" s="231" t="s">
        <v>224</v>
      </c>
      <c r="U605" s="231" t="s">
        <v>224</v>
      </c>
      <c r="V605" s="231" t="s">
        <v>222</v>
      </c>
      <c r="W605" s="231" t="s">
        <v>224</v>
      </c>
      <c r="X605" s="231" t="s">
        <v>224</v>
      </c>
      <c r="Y605" s="231" t="s">
        <v>222</v>
      </c>
      <c r="Z605" s="231" t="s">
        <v>224</v>
      </c>
      <c r="AA605" s="231" t="s">
        <v>222</v>
      </c>
      <c r="AB605" s="231" t="s">
        <v>224</v>
      </c>
      <c r="AC605" s="231" t="s">
        <v>224</v>
      </c>
      <c r="AD605" s="231" t="s">
        <v>222</v>
      </c>
      <c r="AE605" s="231" t="s">
        <v>222</v>
      </c>
      <c r="AF605" s="231" t="s">
        <v>224</v>
      </c>
      <c r="AG605" s="231" t="s">
        <v>222</v>
      </c>
      <c r="AH605" s="231" t="s">
        <v>224</v>
      </c>
      <c r="AI605" s="231" t="s">
        <v>222</v>
      </c>
      <c r="AJ605" s="231" t="s">
        <v>224</v>
      </c>
      <c r="AK605" s="231" t="s">
        <v>223</v>
      </c>
      <c r="AL605" s="231" t="s">
        <v>224</v>
      </c>
      <c r="AM605" s="231" t="s">
        <v>224</v>
      </c>
      <c r="AN605" s="231" t="s">
        <v>223</v>
      </c>
      <c r="AO605" s="231" t="s">
        <v>224</v>
      </c>
      <c r="AP605" s="231" t="s">
        <v>223</v>
      </c>
      <c r="AQ605" s="231">
        <v>40</v>
      </c>
    </row>
    <row r="606" spans="1:43" x14ac:dyDescent="0.3">
      <c r="A606" s="231">
        <v>212036</v>
      </c>
      <c r="B606" s="231" t="s">
        <v>61</v>
      </c>
      <c r="C606" s="231" t="s">
        <v>224</v>
      </c>
      <c r="D606" s="231" t="s">
        <v>224</v>
      </c>
      <c r="E606" s="231" t="s">
        <v>224</v>
      </c>
      <c r="F606" s="231" t="s">
        <v>224</v>
      </c>
      <c r="G606" s="231" t="s">
        <v>222</v>
      </c>
      <c r="H606" s="231" t="s">
        <v>224</v>
      </c>
      <c r="I606" s="231" t="s">
        <v>224</v>
      </c>
      <c r="J606" s="231" t="s">
        <v>222</v>
      </c>
      <c r="K606" s="231" t="s">
        <v>224</v>
      </c>
      <c r="L606" s="231" t="s">
        <v>224</v>
      </c>
      <c r="M606" s="231" t="s">
        <v>224</v>
      </c>
      <c r="N606" s="231" t="s">
        <v>224</v>
      </c>
      <c r="O606" s="231" t="s">
        <v>224</v>
      </c>
      <c r="P606" s="231" t="s">
        <v>222</v>
      </c>
      <c r="Q606" s="231" t="s">
        <v>224</v>
      </c>
      <c r="R606" s="231" t="s">
        <v>224</v>
      </c>
      <c r="S606" s="231" t="s">
        <v>222</v>
      </c>
      <c r="T606" s="231" t="s">
        <v>224</v>
      </c>
      <c r="U606" s="231" t="s">
        <v>224</v>
      </c>
      <c r="V606" s="231" t="s">
        <v>222</v>
      </c>
      <c r="W606" s="231" t="s">
        <v>222</v>
      </c>
      <c r="X606" s="231" t="s">
        <v>224</v>
      </c>
      <c r="Y606" s="231" t="s">
        <v>222</v>
      </c>
      <c r="Z606" s="231" t="s">
        <v>224</v>
      </c>
      <c r="AA606" s="231" t="s">
        <v>224</v>
      </c>
      <c r="AB606" s="231" t="s">
        <v>224</v>
      </c>
      <c r="AC606" s="231" t="s">
        <v>224</v>
      </c>
      <c r="AD606" s="231" t="s">
        <v>224</v>
      </c>
      <c r="AE606" s="231" t="s">
        <v>222</v>
      </c>
      <c r="AF606" s="231" t="s">
        <v>224</v>
      </c>
      <c r="AG606" s="231" t="s">
        <v>222</v>
      </c>
      <c r="AH606" s="231" t="s">
        <v>224</v>
      </c>
      <c r="AI606" s="231" t="s">
        <v>224</v>
      </c>
      <c r="AJ606" s="231" t="s">
        <v>224</v>
      </c>
      <c r="AK606" s="231" t="s">
        <v>222</v>
      </c>
      <c r="AL606" s="231" t="s">
        <v>222</v>
      </c>
      <c r="AM606" s="231" t="s">
        <v>224</v>
      </c>
      <c r="AN606" s="231" t="s">
        <v>223</v>
      </c>
      <c r="AO606" s="231" t="s">
        <v>224</v>
      </c>
      <c r="AP606" s="231" t="s">
        <v>222</v>
      </c>
      <c r="AQ606" s="231">
        <v>40</v>
      </c>
    </row>
    <row r="607" spans="1:43" x14ac:dyDescent="0.3">
      <c r="A607" s="231">
        <v>212037</v>
      </c>
      <c r="B607" s="231" t="s">
        <v>61</v>
      </c>
      <c r="C607" s="231" t="s">
        <v>224</v>
      </c>
      <c r="D607" s="231" t="s">
        <v>224</v>
      </c>
      <c r="E607" s="231" t="s">
        <v>222</v>
      </c>
      <c r="F607" s="231" t="s">
        <v>224</v>
      </c>
      <c r="G607" s="231" t="s">
        <v>224</v>
      </c>
      <c r="H607" s="231" t="s">
        <v>222</v>
      </c>
      <c r="I607" s="231" t="s">
        <v>224</v>
      </c>
      <c r="J607" s="231" t="s">
        <v>222</v>
      </c>
      <c r="K607" s="231" t="s">
        <v>224</v>
      </c>
      <c r="L607" s="231" t="s">
        <v>222</v>
      </c>
      <c r="M607" s="231" t="s">
        <v>222</v>
      </c>
      <c r="N607" s="231" t="s">
        <v>224</v>
      </c>
      <c r="O607" s="231" t="s">
        <v>224</v>
      </c>
      <c r="P607" s="231" t="s">
        <v>222</v>
      </c>
      <c r="Q607" s="231" t="s">
        <v>224</v>
      </c>
      <c r="R607" s="231" t="s">
        <v>224</v>
      </c>
      <c r="S607" s="231" t="s">
        <v>222</v>
      </c>
      <c r="T607" s="231" t="s">
        <v>224</v>
      </c>
      <c r="U607" s="231" t="s">
        <v>224</v>
      </c>
      <c r="V607" s="231" t="s">
        <v>224</v>
      </c>
      <c r="W607" s="231" t="s">
        <v>222</v>
      </c>
      <c r="X607" s="231" t="s">
        <v>224</v>
      </c>
      <c r="Y607" s="231" t="s">
        <v>222</v>
      </c>
      <c r="Z607" s="231" t="s">
        <v>222</v>
      </c>
      <c r="AA607" s="231" t="s">
        <v>222</v>
      </c>
      <c r="AB607" s="231" t="s">
        <v>224</v>
      </c>
      <c r="AC607" s="231" t="s">
        <v>224</v>
      </c>
      <c r="AD607" s="231" t="s">
        <v>222</v>
      </c>
      <c r="AE607" s="231" t="s">
        <v>224</v>
      </c>
      <c r="AF607" s="231" t="s">
        <v>224</v>
      </c>
      <c r="AG607" s="231" t="s">
        <v>224</v>
      </c>
      <c r="AH607" s="231" t="s">
        <v>224</v>
      </c>
      <c r="AI607" s="231" t="s">
        <v>223</v>
      </c>
      <c r="AJ607" s="231" t="s">
        <v>224</v>
      </c>
      <c r="AK607" s="231" t="s">
        <v>224</v>
      </c>
      <c r="AL607" s="231" t="s">
        <v>224</v>
      </c>
      <c r="AM607" s="231" t="s">
        <v>223</v>
      </c>
      <c r="AN607" s="231" t="s">
        <v>223</v>
      </c>
      <c r="AO607" s="231" t="s">
        <v>224</v>
      </c>
      <c r="AP607" s="231" t="s">
        <v>224</v>
      </c>
      <c r="AQ607" s="231">
        <v>40</v>
      </c>
    </row>
    <row r="608" spans="1:43" x14ac:dyDescent="0.3">
      <c r="A608" s="231">
        <v>212040</v>
      </c>
      <c r="B608" s="231" t="s">
        <v>61</v>
      </c>
      <c r="C608" s="231" t="s">
        <v>223</v>
      </c>
      <c r="D608" s="231" t="s">
        <v>224</v>
      </c>
      <c r="E608" s="231" t="s">
        <v>222</v>
      </c>
      <c r="F608" s="231" t="s">
        <v>224</v>
      </c>
      <c r="G608" s="231" t="s">
        <v>224</v>
      </c>
      <c r="H608" s="231" t="s">
        <v>223</v>
      </c>
      <c r="I608" s="231" t="s">
        <v>224</v>
      </c>
      <c r="J608" s="231" t="s">
        <v>224</v>
      </c>
      <c r="K608" s="231" t="s">
        <v>224</v>
      </c>
      <c r="L608" s="231" t="s">
        <v>222</v>
      </c>
      <c r="M608" s="231" t="s">
        <v>224</v>
      </c>
      <c r="N608" s="231" t="s">
        <v>222</v>
      </c>
      <c r="O608" s="231" t="s">
        <v>224</v>
      </c>
      <c r="P608" s="231" t="s">
        <v>224</v>
      </c>
      <c r="Q608" s="231" t="s">
        <v>224</v>
      </c>
      <c r="R608" s="231" t="s">
        <v>222</v>
      </c>
      <c r="S608" s="231" t="s">
        <v>222</v>
      </c>
      <c r="T608" s="231" t="s">
        <v>224</v>
      </c>
      <c r="U608" s="231" t="s">
        <v>224</v>
      </c>
      <c r="V608" s="231" t="s">
        <v>224</v>
      </c>
      <c r="W608" s="231" t="s">
        <v>222</v>
      </c>
      <c r="X608" s="231" t="s">
        <v>222</v>
      </c>
      <c r="Y608" s="231" t="s">
        <v>222</v>
      </c>
      <c r="Z608" s="231" t="s">
        <v>222</v>
      </c>
      <c r="AA608" s="231" t="s">
        <v>222</v>
      </c>
      <c r="AB608" s="231" t="s">
        <v>224</v>
      </c>
      <c r="AC608" s="231" t="s">
        <v>224</v>
      </c>
      <c r="AD608" s="231" t="s">
        <v>222</v>
      </c>
      <c r="AE608" s="231" t="s">
        <v>224</v>
      </c>
      <c r="AF608" s="231" t="s">
        <v>224</v>
      </c>
      <c r="AG608" s="231" t="s">
        <v>224</v>
      </c>
      <c r="AH608" s="231" t="s">
        <v>222</v>
      </c>
      <c r="AI608" s="231" t="s">
        <v>224</v>
      </c>
      <c r="AJ608" s="231" t="s">
        <v>222</v>
      </c>
      <c r="AK608" s="231" t="s">
        <v>223</v>
      </c>
      <c r="AL608" s="231" t="s">
        <v>224</v>
      </c>
      <c r="AM608" s="231" t="s">
        <v>224</v>
      </c>
      <c r="AN608" s="231" t="s">
        <v>223</v>
      </c>
      <c r="AO608" s="231" t="s">
        <v>224</v>
      </c>
      <c r="AP608" s="231" t="s">
        <v>224</v>
      </c>
      <c r="AQ608" s="231">
        <v>40</v>
      </c>
    </row>
    <row r="609" spans="1:43" x14ac:dyDescent="0.3">
      <c r="A609" s="231">
        <v>212051</v>
      </c>
      <c r="B609" s="231" t="s">
        <v>61</v>
      </c>
      <c r="C609" s="231" t="s">
        <v>224</v>
      </c>
      <c r="D609" s="231" t="s">
        <v>224</v>
      </c>
      <c r="E609" s="231" t="s">
        <v>222</v>
      </c>
      <c r="F609" s="231" t="s">
        <v>224</v>
      </c>
      <c r="G609" s="231" t="s">
        <v>222</v>
      </c>
      <c r="H609" s="231" t="s">
        <v>222</v>
      </c>
      <c r="I609" s="231" t="s">
        <v>224</v>
      </c>
      <c r="J609" s="231" t="s">
        <v>222</v>
      </c>
      <c r="K609" s="231" t="s">
        <v>222</v>
      </c>
      <c r="L609" s="231" t="s">
        <v>224</v>
      </c>
      <c r="M609" s="231" t="s">
        <v>224</v>
      </c>
      <c r="N609" s="231" t="s">
        <v>222</v>
      </c>
      <c r="O609" s="231" t="s">
        <v>222</v>
      </c>
      <c r="P609" s="231" t="s">
        <v>222</v>
      </c>
      <c r="Q609" s="231" t="s">
        <v>224</v>
      </c>
      <c r="R609" s="231" t="s">
        <v>222</v>
      </c>
      <c r="S609" s="231" t="s">
        <v>224</v>
      </c>
      <c r="T609" s="231" t="s">
        <v>224</v>
      </c>
      <c r="U609" s="231" t="s">
        <v>224</v>
      </c>
      <c r="V609" s="231" t="s">
        <v>222</v>
      </c>
      <c r="W609" s="231" t="s">
        <v>222</v>
      </c>
      <c r="X609" s="231" t="s">
        <v>222</v>
      </c>
      <c r="Y609" s="231" t="s">
        <v>222</v>
      </c>
      <c r="Z609" s="231" t="s">
        <v>222</v>
      </c>
      <c r="AA609" s="231" t="s">
        <v>222</v>
      </c>
      <c r="AB609" s="231" t="s">
        <v>224</v>
      </c>
      <c r="AC609" s="231" t="s">
        <v>224</v>
      </c>
      <c r="AD609" s="231" t="s">
        <v>224</v>
      </c>
      <c r="AE609" s="231" t="s">
        <v>222</v>
      </c>
      <c r="AF609" s="231" t="s">
        <v>224</v>
      </c>
      <c r="AG609" s="231" t="s">
        <v>224</v>
      </c>
      <c r="AH609" s="231" t="s">
        <v>224</v>
      </c>
      <c r="AI609" s="231" t="s">
        <v>224</v>
      </c>
      <c r="AJ609" s="231" t="s">
        <v>224</v>
      </c>
      <c r="AK609" s="231" t="s">
        <v>224</v>
      </c>
      <c r="AL609" s="231" t="s">
        <v>223</v>
      </c>
      <c r="AM609" s="231" t="s">
        <v>223</v>
      </c>
      <c r="AN609" s="231" t="s">
        <v>223</v>
      </c>
      <c r="AO609" s="231" t="s">
        <v>223</v>
      </c>
      <c r="AP609" s="231" t="s">
        <v>223</v>
      </c>
      <c r="AQ609" s="231">
        <v>40</v>
      </c>
    </row>
    <row r="610" spans="1:43" x14ac:dyDescent="0.3">
      <c r="A610" s="231">
        <v>212056</v>
      </c>
      <c r="B610" s="231" t="s">
        <v>61</v>
      </c>
      <c r="C610" s="231" t="s">
        <v>222</v>
      </c>
      <c r="D610" s="231" t="s">
        <v>224</v>
      </c>
      <c r="E610" s="231" t="s">
        <v>224</v>
      </c>
      <c r="F610" s="231" t="s">
        <v>224</v>
      </c>
      <c r="G610" s="231" t="s">
        <v>222</v>
      </c>
      <c r="H610" s="231" t="s">
        <v>222</v>
      </c>
      <c r="I610" s="231" t="s">
        <v>224</v>
      </c>
      <c r="J610" s="231" t="s">
        <v>222</v>
      </c>
      <c r="K610" s="231" t="s">
        <v>224</v>
      </c>
      <c r="L610" s="231" t="s">
        <v>222</v>
      </c>
      <c r="M610" s="231" t="s">
        <v>222</v>
      </c>
      <c r="N610" s="231" t="s">
        <v>224</v>
      </c>
      <c r="O610" s="231" t="s">
        <v>224</v>
      </c>
      <c r="P610" s="231" t="s">
        <v>224</v>
      </c>
      <c r="Q610" s="231" t="s">
        <v>224</v>
      </c>
      <c r="R610" s="231" t="s">
        <v>222</v>
      </c>
      <c r="S610" s="231" t="s">
        <v>222</v>
      </c>
      <c r="T610" s="231" t="s">
        <v>224</v>
      </c>
      <c r="U610" s="231" t="s">
        <v>224</v>
      </c>
      <c r="V610" s="231" t="s">
        <v>224</v>
      </c>
      <c r="W610" s="231" t="s">
        <v>224</v>
      </c>
      <c r="X610" s="231" t="s">
        <v>224</v>
      </c>
      <c r="Y610" s="231" t="s">
        <v>222</v>
      </c>
      <c r="Z610" s="231" t="s">
        <v>222</v>
      </c>
      <c r="AA610" s="231" t="s">
        <v>222</v>
      </c>
      <c r="AB610" s="231" t="s">
        <v>222</v>
      </c>
      <c r="AC610" s="231" t="s">
        <v>224</v>
      </c>
      <c r="AD610" s="231" t="s">
        <v>224</v>
      </c>
      <c r="AE610" s="231" t="s">
        <v>222</v>
      </c>
      <c r="AF610" s="231" t="s">
        <v>222</v>
      </c>
      <c r="AG610" s="231" t="s">
        <v>222</v>
      </c>
      <c r="AH610" s="231" t="s">
        <v>222</v>
      </c>
      <c r="AI610" s="231" t="s">
        <v>222</v>
      </c>
      <c r="AJ610" s="231" t="s">
        <v>224</v>
      </c>
      <c r="AK610" s="231" t="s">
        <v>222</v>
      </c>
      <c r="AL610" s="231" t="s">
        <v>224</v>
      </c>
      <c r="AM610" s="231" t="s">
        <v>222</v>
      </c>
      <c r="AN610" s="231" t="s">
        <v>224</v>
      </c>
      <c r="AO610" s="231" t="s">
        <v>224</v>
      </c>
      <c r="AP610" s="231" t="s">
        <v>222</v>
      </c>
      <c r="AQ610" s="231">
        <v>40</v>
      </c>
    </row>
    <row r="611" spans="1:43" x14ac:dyDescent="0.3">
      <c r="A611" s="231">
        <v>212059</v>
      </c>
      <c r="B611" s="231" t="s">
        <v>61</v>
      </c>
      <c r="C611" s="231" t="s">
        <v>222</v>
      </c>
      <c r="D611" s="231" t="s">
        <v>224</v>
      </c>
      <c r="E611" s="231" t="s">
        <v>222</v>
      </c>
      <c r="F611" s="231" t="s">
        <v>222</v>
      </c>
      <c r="G611" s="231" t="s">
        <v>222</v>
      </c>
      <c r="H611" s="231" t="s">
        <v>222</v>
      </c>
      <c r="I611" s="231" t="s">
        <v>222</v>
      </c>
      <c r="J611" s="231" t="s">
        <v>222</v>
      </c>
      <c r="K611" s="231" t="s">
        <v>224</v>
      </c>
      <c r="L611" s="231" t="s">
        <v>224</v>
      </c>
      <c r="M611" s="231" t="s">
        <v>222</v>
      </c>
      <c r="N611" s="231" t="s">
        <v>224</v>
      </c>
      <c r="O611" s="231" t="s">
        <v>224</v>
      </c>
      <c r="P611" s="231" t="s">
        <v>222</v>
      </c>
      <c r="Q611" s="231" t="s">
        <v>224</v>
      </c>
      <c r="R611" s="231" t="s">
        <v>224</v>
      </c>
      <c r="S611" s="231" t="s">
        <v>224</v>
      </c>
      <c r="T611" s="231" t="s">
        <v>224</v>
      </c>
      <c r="U611" s="231" t="s">
        <v>224</v>
      </c>
      <c r="V611" s="231" t="s">
        <v>222</v>
      </c>
      <c r="W611" s="231" t="s">
        <v>224</v>
      </c>
      <c r="X611" s="231" t="s">
        <v>224</v>
      </c>
      <c r="Y611" s="231" t="s">
        <v>222</v>
      </c>
      <c r="Z611" s="231" t="s">
        <v>222</v>
      </c>
      <c r="AA611" s="231" t="s">
        <v>224</v>
      </c>
      <c r="AB611" s="231" t="s">
        <v>224</v>
      </c>
      <c r="AC611" s="231" t="s">
        <v>224</v>
      </c>
      <c r="AD611" s="231" t="s">
        <v>222</v>
      </c>
      <c r="AE611" s="231" t="s">
        <v>222</v>
      </c>
      <c r="AF611" s="231" t="s">
        <v>224</v>
      </c>
      <c r="AG611" s="231" t="s">
        <v>222</v>
      </c>
      <c r="AH611" s="231" t="s">
        <v>222</v>
      </c>
      <c r="AI611" s="231" t="s">
        <v>224</v>
      </c>
      <c r="AJ611" s="231" t="s">
        <v>224</v>
      </c>
      <c r="AK611" s="231" t="s">
        <v>224</v>
      </c>
      <c r="AL611" s="231" t="s">
        <v>224</v>
      </c>
      <c r="AM611" s="231" t="s">
        <v>224</v>
      </c>
      <c r="AN611" s="231" t="s">
        <v>223</v>
      </c>
      <c r="AO611" s="231" t="s">
        <v>224</v>
      </c>
      <c r="AP611" s="231" t="s">
        <v>224</v>
      </c>
      <c r="AQ611" s="231">
        <v>40</v>
      </c>
    </row>
    <row r="612" spans="1:43" x14ac:dyDescent="0.3">
      <c r="A612" s="231">
        <v>212107</v>
      </c>
      <c r="B612" s="231" t="s">
        <v>61</v>
      </c>
      <c r="C612" s="231" t="s">
        <v>222</v>
      </c>
      <c r="D612" s="231" t="s">
        <v>224</v>
      </c>
      <c r="E612" s="231" t="s">
        <v>224</v>
      </c>
      <c r="F612" s="231" t="s">
        <v>224</v>
      </c>
      <c r="G612" s="231" t="s">
        <v>222</v>
      </c>
      <c r="H612" s="231" t="s">
        <v>224</v>
      </c>
      <c r="I612" s="231" t="s">
        <v>224</v>
      </c>
      <c r="J612" s="231" t="s">
        <v>224</v>
      </c>
      <c r="K612" s="231" t="s">
        <v>224</v>
      </c>
      <c r="L612" s="231" t="s">
        <v>224</v>
      </c>
      <c r="M612" s="231" t="s">
        <v>224</v>
      </c>
      <c r="N612" s="231" t="s">
        <v>224</v>
      </c>
      <c r="O612" s="231" t="s">
        <v>224</v>
      </c>
      <c r="P612" s="231" t="s">
        <v>224</v>
      </c>
      <c r="Q612" s="231" t="s">
        <v>224</v>
      </c>
      <c r="R612" s="231" t="s">
        <v>224</v>
      </c>
      <c r="S612" s="231" t="s">
        <v>224</v>
      </c>
      <c r="T612" s="231" t="s">
        <v>224</v>
      </c>
      <c r="U612" s="231" t="s">
        <v>224</v>
      </c>
      <c r="V612" s="231" t="s">
        <v>224</v>
      </c>
      <c r="W612" s="231" t="s">
        <v>224</v>
      </c>
      <c r="X612" s="231" t="s">
        <v>224</v>
      </c>
      <c r="Y612" s="231" t="s">
        <v>224</v>
      </c>
      <c r="Z612" s="231" t="s">
        <v>224</v>
      </c>
      <c r="AA612" s="231" t="s">
        <v>223</v>
      </c>
      <c r="AB612" s="231" t="s">
        <v>224</v>
      </c>
      <c r="AC612" s="231" t="s">
        <v>224</v>
      </c>
      <c r="AD612" s="231" t="s">
        <v>224</v>
      </c>
      <c r="AE612" s="231" t="s">
        <v>224</v>
      </c>
      <c r="AF612" s="231" t="s">
        <v>224</v>
      </c>
      <c r="AG612" s="231" t="s">
        <v>224</v>
      </c>
      <c r="AH612" s="231" t="s">
        <v>224</v>
      </c>
      <c r="AI612" s="231" t="s">
        <v>224</v>
      </c>
      <c r="AJ612" s="231" t="s">
        <v>224</v>
      </c>
      <c r="AK612" s="231" t="s">
        <v>224</v>
      </c>
      <c r="AL612" s="231" t="s">
        <v>223</v>
      </c>
      <c r="AM612" s="231" t="s">
        <v>223</v>
      </c>
      <c r="AN612" s="231" t="s">
        <v>223</v>
      </c>
      <c r="AO612" s="231" t="s">
        <v>223</v>
      </c>
      <c r="AP612" s="231" t="s">
        <v>223</v>
      </c>
      <c r="AQ612" s="231">
        <v>40</v>
      </c>
    </row>
    <row r="613" spans="1:43" x14ac:dyDescent="0.3">
      <c r="A613" s="231">
        <v>212118</v>
      </c>
      <c r="B613" s="231" t="s">
        <v>61</v>
      </c>
      <c r="C613" s="231" t="s">
        <v>222</v>
      </c>
      <c r="D613" s="231" t="s">
        <v>224</v>
      </c>
      <c r="E613" s="231" t="s">
        <v>222</v>
      </c>
      <c r="F613" s="231" t="s">
        <v>222</v>
      </c>
      <c r="G613" s="231" t="s">
        <v>224</v>
      </c>
      <c r="H613" s="231" t="s">
        <v>222</v>
      </c>
      <c r="I613" s="231" t="s">
        <v>222</v>
      </c>
      <c r="J613" s="231" t="s">
        <v>222</v>
      </c>
      <c r="K613" s="231" t="s">
        <v>224</v>
      </c>
      <c r="L613" s="231" t="s">
        <v>224</v>
      </c>
      <c r="M613" s="231" t="s">
        <v>224</v>
      </c>
      <c r="N613" s="231" t="s">
        <v>224</v>
      </c>
      <c r="O613" s="231" t="s">
        <v>222</v>
      </c>
      <c r="P613" s="231" t="s">
        <v>222</v>
      </c>
      <c r="Q613" s="231" t="s">
        <v>222</v>
      </c>
      <c r="R613" s="231" t="s">
        <v>224</v>
      </c>
      <c r="S613" s="231" t="s">
        <v>222</v>
      </c>
      <c r="T613" s="231" t="s">
        <v>224</v>
      </c>
      <c r="U613" s="231" t="s">
        <v>224</v>
      </c>
      <c r="V613" s="231" t="s">
        <v>224</v>
      </c>
      <c r="W613" s="231" t="s">
        <v>224</v>
      </c>
      <c r="X613" s="231" t="s">
        <v>224</v>
      </c>
      <c r="Y613" s="231" t="s">
        <v>222</v>
      </c>
      <c r="Z613" s="231" t="s">
        <v>224</v>
      </c>
      <c r="AA613" s="231" t="s">
        <v>224</v>
      </c>
      <c r="AB613" s="231" t="s">
        <v>222</v>
      </c>
      <c r="AC613" s="231" t="s">
        <v>224</v>
      </c>
      <c r="AD613" s="231" t="s">
        <v>224</v>
      </c>
      <c r="AE613" s="231" t="s">
        <v>224</v>
      </c>
      <c r="AF613" s="231" t="s">
        <v>224</v>
      </c>
      <c r="AG613" s="231" t="s">
        <v>223</v>
      </c>
      <c r="AH613" s="231" t="s">
        <v>224</v>
      </c>
      <c r="AI613" s="231" t="s">
        <v>224</v>
      </c>
      <c r="AJ613" s="231" t="s">
        <v>224</v>
      </c>
      <c r="AK613" s="231" t="s">
        <v>223</v>
      </c>
      <c r="AL613" s="231" t="s">
        <v>224</v>
      </c>
      <c r="AM613" s="231" t="s">
        <v>224</v>
      </c>
      <c r="AN613" s="231" t="s">
        <v>223</v>
      </c>
      <c r="AO613" s="231" t="s">
        <v>224</v>
      </c>
      <c r="AP613" s="231" t="s">
        <v>223</v>
      </c>
      <c r="AQ613" s="231">
        <v>40</v>
      </c>
    </row>
    <row r="614" spans="1:43" x14ac:dyDescent="0.3">
      <c r="A614" s="231">
        <v>212134</v>
      </c>
      <c r="B614" s="231" t="s">
        <v>61</v>
      </c>
      <c r="C614" s="231" t="s">
        <v>224</v>
      </c>
      <c r="D614" s="231" t="s">
        <v>224</v>
      </c>
      <c r="E614" s="231" t="s">
        <v>224</v>
      </c>
      <c r="F614" s="231" t="s">
        <v>222</v>
      </c>
      <c r="G614" s="231" t="s">
        <v>224</v>
      </c>
      <c r="H614" s="231" t="s">
        <v>224</v>
      </c>
      <c r="I614" s="231" t="s">
        <v>224</v>
      </c>
      <c r="J614" s="231" t="s">
        <v>224</v>
      </c>
      <c r="K614" s="231" t="s">
        <v>224</v>
      </c>
      <c r="L614" s="231" t="s">
        <v>224</v>
      </c>
      <c r="M614" s="231" t="s">
        <v>224</v>
      </c>
      <c r="N614" s="231" t="s">
        <v>224</v>
      </c>
      <c r="O614" s="231" t="s">
        <v>224</v>
      </c>
      <c r="P614" s="231" t="s">
        <v>224</v>
      </c>
      <c r="Q614" s="231" t="s">
        <v>222</v>
      </c>
      <c r="R614" s="231" t="s">
        <v>224</v>
      </c>
      <c r="S614" s="231" t="s">
        <v>222</v>
      </c>
      <c r="T614" s="231" t="s">
        <v>222</v>
      </c>
      <c r="U614" s="231" t="s">
        <v>222</v>
      </c>
      <c r="V614" s="231" t="s">
        <v>222</v>
      </c>
      <c r="W614" s="231" t="s">
        <v>224</v>
      </c>
      <c r="X614" s="231" t="s">
        <v>224</v>
      </c>
      <c r="Y614" s="231" t="s">
        <v>223</v>
      </c>
      <c r="Z614" s="231" t="s">
        <v>224</v>
      </c>
      <c r="AA614" s="231" t="s">
        <v>222</v>
      </c>
      <c r="AB614" s="231" t="s">
        <v>224</v>
      </c>
      <c r="AC614" s="231" t="s">
        <v>222</v>
      </c>
      <c r="AD614" s="231" t="s">
        <v>224</v>
      </c>
      <c r="AE614" s="231" t="s">
        <v>223</v>
      </c>
      <c r="AF614" s="231" t="s">
        <v>224</v>
      </c>
      <c r="AG614" s="231" t="s">
        <v>224</v>
      </c>
      <c r="AH614" s="231" t="s">
        <v>224</v>
      </c>
      <c r="AI614" s="231" t="s">
        <v>224</v>
      </c>
      <c r="AJ614" s="231" t="s">
        <v>224</v>
      </c>
      <c r="AK614" s="231" t="s">
        <v>224</v>
      </c>
      <c r="AL614" s="231" t="s">
        <v>224</v>
      </c>
      <c r="AM614" s="231" t="s">
        <v>223</v>
      </c>
      <c r="AN614" s="231" t="s">
        <v>224</v>
      </c>
      <c r="AO614" s="231" t="s">
        <v>224</v>
      </c>
      <c r="AP614" s="231" t="s">
        <v>224</v>
      </c>
      <c r="AQ614" s="231">
        <v>40</v>
      </c>
    </row>
    <row r="615" spans="1:43" x14ac:dyDescent="0.3">
      <c r="A615" s="231">
        <v>212141</v>
      </c>
      <c r="B615" s="231" t="s">
        <v>61</v>
      </c>
      <c r="C615" s="231" t="s">
        <v>222</v>
      </c>
      <c r="D615" s="231" t="s">
        <v>224</v>
      </c>
      <c r="E615" s="231" t="s">
        <v>222</v>
      </c>
      <c r="F615" s="231" t="s">
        <v>224</v>
      </c>
      <c r="G615" s="231" t="s">
        <v>222</v>
      </c>
      <c r="H615" s="231" t="s">
        <v>224</v>
      </c>
      <c r="I615" s="231" t="s">
        <v>224</v>
      </c>
      <c r="J615" s="231" t="s">
        <v>224</v>
      </c>
      <c r="K615" s="231" t="s">
        <v>224</v>
      </c>
      <c r="L615" s="231" t="s">
        <v>222</v>
      </c>
      <c r="M615" s="231" t="s">
        <v>222</v>
      </c>
      <c r="N615" s="231" t="s">
        <v>224</v>
      </c>
      <c r="O615" s="231" t="s">
        <v>224</v>
      </c>
      <c r="P615" s="231" t="s">
        <v>224</v>
      </c>
      <c r="Q615" s="231" t="s">
        <v>222</v>
      </c>
      <c r="R615" s="231" t="s">
        <v>224</v>
      </c>
      <c r="S615" s="231" t="s">
        <v>224</v>
      </c>
      <c r="T615" s="231" t="s">
        <v>222</v>
      </c>
      <c r="U615" s="231" t="s">
        <v>222</v>
      </c>
      <c r="V615" s="231" t="s">
        <v>222</v>
      </c>
      <c r="W615" s="231" t="s">
        <v>222</v>
      </c>
      <c r="X615" s="231" t="s">
        <v>224</v>
      </c>
      <c r="Y615" s="231" t="s">
        <v>222</v>
      </c>
      <c r="Z615" s="231" t="s">
        <v>222</v>
      </c>
      <c r="AA615" s="231" t="s">
        <v>224</v>
      </c>
      <c r="AB615" s="231" t="s">
        <v>222</v>
      </c>
      <c r="AC615" s="231" t="s">
        <v>224</v>
      </c>
      <c r="AD615" s="231" t="s">
        <v>222</v>
      </c>
      <c r="AE615" s="231" t="s">
        <v>222</v>
      </c>
      <c r="AF615" s="231" t="s">
        <v>224</v>
      </c>
      <c r="AG615" s="231" t="s">
        <v>223</v>
      </c>
      <c r="AH615" s="231" t="s">
        <v>223</v>
      </c>
      <c r="AI615" s="231" t="s">
        <v>224</v>
      </c>
      <c r="AJ615" s="231" t="s">
        <v>223</v>
      </c>
      <c r="AK615" s="231" t="s">
        <v>223</v>
      </c>
      <c r="AL615" s="231" t="s">
        <v>223</v>
      </c>
      <c r="AM615" s="231" t="s">
        <v>223</v>
      </c>
      <c r="AN615" s="231" t="s">
        <v>223</v>
      </c>
      <c r="AO615" s="231" t="s">
        <v>223</v>
      </c>
      <c r="AP615" s="231" t="s">
        <v>223</v>
      </c>
      <c r="AQ615" s="231">
        <v>40</v>
      </c>
    </row>
    <row r="616" spans="1:43" x14ac:dyDescent="0.3">
      <c r="A616" s="231">
        <v>212160</v>
      </c>
      <c r="B616" s="231" t="s">
        <v>61</v>
      </c>
      <c r="C616" s="231" t="s">
        <v>224</v>
      </c>
      <c r="D616" s="231" t="s">
        <v>224</v>
      </c>
      <c r="E616" s="231" t="s">
        <v>224</v>
      </c>
      <c r="F616" s="231" t="s">
        <v>222</v>
      </c>
      <c r="G616" s="231" t="s">
        <v>222</v>
      </c>
      <c r="H616" s="231" t="s">
        <v>222</v>
      </c>
      <c r="I616" s="231" t="s">
        <v>224</v>
      </c>
      <c r="J616" s="231" t="s">
        <v>224</v>
      </c>
      <c r="K616" s="231" t="s">
        <v>224</v>
      </c>
      <c r="L616" s="231" t="s">
        <v>222</v>
      </c>
      <c r="M616" s="231" t="s">
        <v>224</v>
      </c>
      <c r="N616" s="231" t="s">
        <v>224</v>
      </c>
      <c r="O616" s="231" t="s">
        <v>224</v>
      </c>
      <c r="P616" s="231" t="s">
        <v>222</v>
      </c>
      <c r="Q616" s="231" t="s">
        <v>224</v>
      </c>
      <c r="R616" s="231" t="s">
        <v>224</v>
      </c>
      <c r="S616" s="231" t="s">
        <v>224</v>
      </c>
      <c r="T616" s="231" t="s">
        <v>224</v>
      </c>
      <c r="U616" s="231" t="s">
        <v>224</v>
      </c>
      <c r="V616" s="231" t="s">
        <v>222</v>
      </c>
      <c r="W616" s="231" t="s">
        <v>224</v>
      </c>
      <c r="X616" s="231" t="s">
        <v>224</v>
      </c>
      <c r="Y616" s="231" t="s">
        <v>222</v>
      </c>
      <c r="Z616" s="231" t="s">
        <v>222</v>
      </c>
      <c r="AA616" s="231" t="s">
        <v>222</v>
      </c>
      <c r="AB616" s="231" t="s">
        <v>224</v>
      </c>
      <c r="AC616" s="231" t="s">
        <v>224</v>
      </c>
      <c r="AD616" s="231" t="s">
        <v>224</v>
      </c>
      <c r="AE616" s="231" t="s">
        <v>224</v>
      </c>
      <c r="AF616" s="231" t="s">
        <v>224</v>
      </c>
      <c r="AG616" s="231" t="s">
        <v>222</v>
      </c>
      <c r="AH616" s="231" t="s">
        <v>222</v>
      </c>
      <c r="AI616" s="231" t="s">
        <v>222</v>
      </c>
      <c r="AJ616" s="231" t="s">
        <v>222</v>
      </c>
      <c r="AK616" s="231" t="s">
        <v>222</v>
      </c>
      <c r="AL616" s="231" t="s">
        <v>224</v>
      </c>
      <c r="AM616" s="231" t="s">
        <v>224</v>
      </c>
      <c r="AN616" s="231" t="s">
        <v>222</v>
      </c>
      <c r="AO616" s="231" t="s">
        <v>224</v>
      </c>
      <c r="AP616" s="231" t="s">
        <v>224</v>
      </c>
      <c r="AQ616" s="231">
        <v>40</v>
      </c>
    </row>
    <row r="617" spans="1:43" x14ac:dyDescent="0.3">
      <c r="A617" s="231">
        <v>212164</v>
      </c>
      <c r="B617" s="231" t="s">
        <v>61</v>
      </c>
      <c r="C617" s="231" t="s">
        <v>222</v>
      </c>
      <c r="D617" s="231" t="s">
        <v>224</v>
      </c>
      <c r="E617" s="231" t="s">
        <v>224</v>
      </c>
      <c r="F617" s="231" t="s">
        <v>222</v>
      </c>
      <c r="G617" s="231" t="s">
        <v>224</v>
      </c>
      <c r="H617" s="231" t="s">
        <v>222</v>
      </c>
      <c r="I617" s="231" t="s">
        <v>224</v>
      </c>
      <c r="J617" s="231" t="s">
        <v>222</v>
      </c>
      <c r="K617" s="231" t="s">
        <v>222</v>
      </c>
      <c r="L617" s="231" t="s">
        <v>222</v>
      </c>
      <c r="M617" s="231" t="s">
        <v>224</v>
      </c>
      <c r="N617" s="231" t="s">
        <v>224</v>
      </c>
      <c r="O617" s="231" t="s">
        <v>224</v>
      </c>
      <c r="P617" s="231" t="s">
        <v>224</v>
      </c>
      <c r="Q617" s="231" t="s">
        <v>222</v>
      </c>
      <c r="R617" s="231" t="s">
        <v>224</v>
      </c>
      <c r="S617" s="231" t="s">
        <v>222</v>
      </c>
      <c r="T617" s="231" t="s">
        <v>224</v>
      </c>
      <c r="U617" s="231" t="s">
        <v>224</v>
      </c>
      <c r="V617" s="231" t="s">
        <v>224</v>
      </c>
      <c r="W617" s="231" t="s">
        <v>224</v>
      </c>
      <c r="X617" s="231" t="s">
        <v>222</v>
      </c>
      <c r="Y617" s="231" t="s">
        <v>222</v>
      </c>
      <c r="Z617" s="231" t="s">
        <v>222</v>
      </c>
      <c r="AA617" s="231" t="s">
        <v>222</v>
      </c>
      <c r="AB617" s="231" t="s">
        <v>222</v>
      </c>
      <c r="AC617" s="231" t="s">
        <v>224</v>
      </c>
      <c r="AD617" s="231" t="s">
        <v>222</v>
      </c>
      <c r="AE617" s="231" t="s">
        <v>222</v>
      </c>
      <c r="AF617" s="231" t="s">
        <v>224</v>
      </c>
      <c r="AG617" s="231" t="s">
        <v>222</v>
      </c>
      <c r="AH617" s="231" t="s">
        <v>224</v>
      </c>
      <c r="AI617" s="231" t="s">
        <v>222</v>
      </c>
      <c r="AJ617" s="231" t="s">
        <v>224</v>
      </c>
      <c r="AK617" s="231" t="s">
        <v>222</v>
      </c>
      <c r="AL617" s="231" t="s">
        <v>222</v>
      </c>
      <c r="AM617" s="231" t="s">
        <v>224</v>
      </c>
      <c r="AN617" s="231" t="s">
        <v>222</v>
      </c>
      <c r="AO617" s="231" t="s">
        <v>224</v>
      </c>
      <c r="AP617" s="231" t="s">
        <v>224</v>
      </c>
      <c r="AQ617" s="231">
        <v>40</v>
      </c>
    </row>
    <row r="618" spans="1:43" x14ac:dyDescent="0.3">
      <c r="A618" s="231">
        <v>212166</v>
      </c>
      <c r="B618" s="231" t="s">
        <v>61</v>
      </c>
      <c r="C618" s="231" t="s">
        <v>224</v>
      </c>
      <c r="D618" s="231" t="s">
        <v>224</v>
      </c>
      <c r="E618" s="231" t="s">
        <v>224</v>
      </c>
      <c r="F618" s="231" t="s">
        <v>222</v>
      </c>
      <c r="G618" s="231" t="s">
        <v>222</v>
      </c>
      <c r="H618" s="231" t="s">
        <v>224</v>
      </c>
      <c r="I618" s="231" t="s">
        <v>224</v>
      </c>
      <c r="J618" s="231" t="s">
        <v>224</v>
      </c>
      <c r="K618" s="231" t="s">
        <v>224</v>
      </c>
      <c r="L618" s="231" t="s">
        <v>222</v>
      </c>
      <c r="M618" s="231" t="s">
        <v>224</v>
      </c>
      <c r="N618" s="231" t="s">
        <v>224</v>
      </c>
      <c r="O618" s="231" t="s">
        <v>224</v>
      </c>
      <c r="P618" s="231" t="s">
        <v>224</v>
      </c>
      <c r="Q618" s="231" t="s">
        <v>224</v>
      </c>
      <c r="R618" s="231" t="s">
        <v>224</v>
      </c>
      <c r="S618" s="231" t="s">
        <v>224</v>
      </c>
      <c r="T618" s="231" t="s">
        <v>224</v>
      </c>
      <c r="U618" s="231" t="s">
        <v>224</v>
      </c>
      <c r="V618" s="231" t="s">
        <v>224</v>
      </c>
      <c r="W618" s="231" t="s">
        <v>224</v>
      </c>
      <c r="X618" s="231" t="s">
        <v>224</v>
      </c>
      <c r="Y618" s="231" t="s">
        <v>222</v>
      </c>
      <c r="Z618" s="231" t="s">
        <v>224</v>
      </c>
      <c r="AA618" s="231" t="s">
        <v>224</v>
      </c>
      <c r="AB618" s="231" t="s">
        <v>224</v>
      </c>
      <c r="AC618" s="231" t="s">
        <v>224</v>
      </c>
      <c r="AD618" s="231" t="s">
        <v>224</v>
      </c>
      <c r="AE618" s="231" t="s">
        <v>222</v>
      </c>
      <c r="AF618" s="231" t="s">
        <v>224</v>
      </c>
      <c r="AG618" s="231" t="s">
        <v>222</v>
      </c>
      <c r="AH618" s="231" t="s">
        <v>224</v>
      </c>
      <c r="AI618" s="231" t="s">
        <v>222</v>
      </c>
      <c r="AJ618" s="231" t="s">
        <v>224</v>
      </c>
      <c r="AK618" s="231" t="s">
        <v>222</v>
      </c>
      <c r="AL618" s="231" t="s">
        <v>224</v>
      </c>
      <c r="AM618" s="231" t="s">
        <v>224</v>
      </c>
      <c r="AN618" s="231" t="s">
        <v>222</v>
      </c>
      <c r="AO618" s="231" t="s">
        <v>224</v>
      </c>
      <c r="AP618" s="231" t="s">
        <v>222</v>
      </c>
      <c r="AQ618" s="231">
        <v>40</v>
      </c>
    </row>
    <row r="619" spans="1:43" x14ac:dyDescent="0.3">
      <c r="A619" s="231">
        <v>212168</v>
      </c>
      <c r="B619" s="231" t="s">
        <v>61</v>
      </c>
      <c r="C619" s="231" t="s">
        <v>224</v>
      </c>
      <c r="D619" s="231" t="s">
        <v>224</v>
      </c>
      <c r="E619" s="231" t="s">
        <v>222</v>
      </c>
      <c r="F619" s="231" t="s">
        <v>222</v>
      </c>
      <c r="G619" s="231" t="s">
        <v>222</v>
      </c>
      <c r="H619" s="231" t="s">
        <v>224</v>
      </c>
      <c r="I619" s="231" t="s">
        <v>224</v>
      </c>
      <c r="J619" s="231" t="s">
        <v>222</v>
      </c>
      <c r="K619" s="231" t="s">
        <v>222</v>
      </c>
      <c r="L619" s="231" t="s">
        <v>222</v>
      </c>
      <c r="M619" s="231" t="s">
        <v>224</v>
      </c>
      <c r="N619" s="231" t="s">
        <v>224</v>
      </c>
      <c r="O619" s="231" t="s">
        <v>224</v>
      </c>
      <c r="P619" s="231" t="s">
        <v>224</v>
      </c>
      <c r="Q619" s="231" t="s">
        <v>224</v>
      </c>
      <c r="R619" s="231" t="s">
        <v>222</v>
      </c>
      <c r="S619" s="231" t="s">
        <v>224</v>
      </c>
      <c r="T619" s="231" t="s">
        <v>224</v>
      </c>
      <c r="U619" s="231" t="s">
        <v>224</v>
      </c>
      <c r="V619" s="231" t="s">
        <v>224</v>
      </c>
      <c r="W619" s="231" t="s">
        <v>224</v>
      </c>
      <c r="X619" s="231" t="s">
        <v>224</v>
      </c>
      <c r="Y619" s="231" t="s">
        <v>222</v>
      </c>
      <c r="Z619" s="231" t="s">
        <v>222</v>
      </c>
      <c r="AA619" s="231" t="s">
        <v>222</v>
      </c>
      <c r="AB619" s="231" t="s">
        <v>224</v>
      </c>
      <c r="AC619" s="231" t="s">
        <v>224</v>
      </c>
      <c r="AD619" s="231" t="s">
        <v>224</v>
      </c>
      <c r="AE619" s="231" t="s">
        <v>223</v>
      </c>
      <c r="AF619" s="231" t="s">
        <v>222</v>
      </c>
      <c r="AG619" s="231" t="s">
        <v>222</v>
      </c>
      <c r="AH619" s="231" t="s">
        <v>222</v>
      </c>
      <c r="AI619" s="231" t="s">
        <v>224</v>
      </c>
      <c r="AJ619" s="231" t="s">
        <v>224</v>
      </c>
      <c r="AK619" s="231" t="s">
        <v>222</v>
      </c>
      <c r="AL619" s="231" t="s">
        <v>224</v>
      </c>
      <c r="AM619" s="231" t="s">
        <v>224</v>
      </c>
      <c r="AN619" s="231" t="s">
        <v>224</v>
      </c>
      <c r="AO619" s="231" t="s">
        <v>224</v>
      </c>
      <c r="AP619" s="231" t="s">
        <v>224</v>
      </c>
      <c r="AQ619" s="231">
        <v>40</v>
      </c>
    </row>
    <row r="620" spans="1:43" x14ac:dyDescent="0.3">
      <c r="A620" s="231">
        <v>212191</v>
      </c>
      <c r="B620" s="231" t="s">
        <v>61</v>
      </c>
      <c r="C620" s="231" t="s">
        <v>224</v>
      </c>
      <c r="D620" s="231" t="s">
        <v>224</v>
      </c>
      <c r="E620" s="231" t="s">
        <v>224</v>
      </c>
      <c r="F620" s="231" t="s">
        <v>222</v>
      </c>
      <c r="G620" s="231" t="s">
        <v>224</v>
      </c>
      <c r="H620" s="231" t="s">
        <v>222</v>
      </c>
      <c r="I620" s="231" t="s">
        <v>224</v>
      </c>
      <c r="J620" s="231" t="s">
        <v>224</v>
      </c>
      <c r="K620" s="231" t="s">
        <v>224</v>
      </c>
      <c r="L620" s="231" t="s">
        <v>222</v>
      </c>
      <c r="M620" s="231" t="s">
        <v>224</v>
      </c>
      <c r="N620" s="231" t="s">
        <v>224</v>
      </c>
      <c r="O620" s="231" t="s">
        <v>224</v>
      </c>
      <c r="P620" s="231" t="s">
        <v>224</v>
      </c>
      <c r="Q620" s="231" t="s">
        <v>224</v>
      </c>
      <c r="R620" s="231" t="s">
        <v>224</v>
      </c>
      <c r="S620" s="231" t="s">
        <v>224</v>
      </c>
      <c r="T620" s="231" t="s">
        <v>224</v>
      </c>
      <c r="U620" s="231" t="s">
        <v>224</v>
      </c>
      <c r="V620" s="231" t="s">
        <v>224</v>
      </c>
      <c r="W620" s="231" t="s">
        <v>222</v>
      </c>
      <c r="X620" s="231" t="s">
        <v>224</v>
      </c>
      <c r="Y620" s="231" t="s">
        <v>223</v>
      </c>
      <c r="Z620" s="231" t="s">
        <v>224</v>
      </c>
      <c r="AA620" s="231" t="s">
        <v>224</v>
      </c>
      <c r="AB620" s="231" t="s">
        <v>224</v>
      </c>
      <c r="AC620" s="231" t="s">
        <v>224</v>
      </c>
      <c r="AD620" s="231" t="s">
        <v>222</v>
      </c>
      <c r="AE620" s="231" t="s">
        <v>223</v>
      </c>
      <c r="AF620" s="231" t="s">
        <v>224</v>
      </c>
      <c r="AG620" s="231" t="s">
        <v>224</v>
      </c>
      <c r="AH620" s="231" t="s">
        <v>223</v>
      </c>
      <c r="AI620" s="231" t="s">
        <v>223</v>
      </c>
      <c r="AJ620" s="231" t="s">
        <v>224</v>
      </c>
      <c r="AK620" s="231" t="s">
        <v>223</v>
      </c>
      <c r="AL620" s="231" t="s">
        <v>224</v>
      </c>
      <c r="AM620" s="231" t="s">
        <v>224</v>
      </c>
      <c r="AN620" s="231" t="s">
        <v>223</v>
      </c>
      <c r="AO620" s="231" t="s">
        <v>223</v>
      </c>
      <c r="AP620" s="231" t="s">
        <v>224</v>
      </c>
      <c r="AQ620" s="231">
        <v>40</v>
      </c>
    </row>
    <row r="621" spans="1:43" x14ac:dyDescent="0.3">
      <c r="A621" s="231">
        <v>212195</v>
      </c>
      <c r="B621" s="231" t="s">
        <v>61</v>
      </c>
      <c r="C621" s="231" t="s">
        <v>222</v>
      </c>
      <c r="D621" s="231" t="s">
        <v>224</v>
      </c>
      <c r="E621" s="231" t="s">
        <v>224</v>
      </c>
      <c r="F621" s="231" t="s">
        <v>222</v>
      </c>
      <c r="G621" s="231" t="s">
        <v>224</v>
      </c>
      <c r="H621" s="231" t="s">
        <v>224</v>
      </c>
      <c r="I621" s="231" t="s">
        <v>224</v>
      </c>
      <c r="J621" s="231" t="s">
        <v>224</v>
      </c>
      <c r="K621" s="231" t="s">
        <v>224</v>
      </c>
      <c r="L621" s="231" t="s">
        <v>222</v>
      </c>
      <c r="M621" s="231" t="s">
        <v>222</v>
      </c>
      <c r="N621" s="231" t="s">
        <v>222</v>
      </c>
      <c r="O621" s="231" t="s">
        <v>224</v>
      </c>
      <c r="P621" s="231" t="s">
        <v>222</v>
      </c>
      <c r="Q621" s="231" t="s">
        <v>224</v>
      </c>
      <c r="R621" s="231" t="s">
        <v>224</v>
      </c>
      <c r="S621" s="231" t="s">
        <v>222</v>
      </c>
      <c r="T621" s="231" t="s">
        <v>224</v>
      </c>
      <c r="U621" s="231" t="s">
        <v>224</v>
      </c>
      <c r="V621" s="231" t="s">
        <v>222</v>
      </c>
      <c r="W621" s="231" t="s">
        <v>222</v>
      </c>
      <c r="X621" s="231" t="s">
        <v>224</v>
      </c>
      <c r="Y621" s="231" t="s">
        <v>224</v>
      </c>
      <c r="Z621" s="231" t="s">
        <v>224</v>
      </c>
      <c r="AA621" s="231" t="s">
        <v>222</v>
      </c>
      <c r="AB621" s="231" t="s">
        <v>224</v>
      </c>
      <c r="AC621" s="231" t="s">
        <v>224</v>
      </c>
      <c r="AD621" s="231" t="s">
        <v>224</v>
      </c>
      <c r="AE621" s="231" t="s">
        <v>224</v>
      </c>
      <c r="AF621" s="231" t="s">
        <v>224</v>
      </c>
      <c r="AG621" s="231" t="s">
        <v>222</v>
      </c>
      <c r="AH621" s="231" t="s">
        <v>222</v>
      </c>
      <c r="AI621" s="231" t="s">
        <v>223</v>
      </c>
      <c r="AJ621" s="231" t="s">
        <v>224</v>
      </c>
      <c r="AK621" s="231" t="s">
        <v>223</v>
      </c>
      <c r="AL621" s="231" t="s">
        <v>223</v>
      </c>
      <c r="AM621" s="231" t="s">
        <v>223</v>
      </c>
      <c r="AN621" s="231" t="s">
        <v>223</v>
      </c>
      <c r="AO621" s="231" t="s">
        <v>223</v>
      </c>
      <c r="AP621" s="231" t="s">
        <v>223</v>
      </c>
      <c r="AQ621" s="231">
        <v>40</v>
      </c>
    </row>
    <row r="622" spans="1:43" x14ac:dyDescent="0.3">
      <c r="A622" s="231">
        <v>212196</v>
      </c>
      <c r="B622" s="231" t="s">
        <v>61</v>
      </c>
      <c r="C622" s="231" t="s">
        <v>222</v>
      </c>
      <c r="D622" s="231" t="s">
        <v>224</v>
      </c>
      <c r="E622" s="231" t="s">
        <v>224</v>
      </c>
      <c r="F622" s="231" t="s">
        <v>222</v>
      </c>
      <c r="G622" s="231" t="s">
        <v>222</v>
      </c>
      <c r="H622" s="231" t="s">
        <v>224</v>
      </c>
      <c r="I622" s="231" t="s">
        <v>224</v>
      </c>
      <c r="J622" s="231" t="s">
        <v>222</v>
      </c>
      <c r="K622" s="231" t="s">
        <v>224</v>
      </c>
      <c r="L622" s="231" t="s">
        <v>222</v>
      </c>
      <c r="M622" s="231" t="s">
        <v>222</v>
      </c>
      <c r="N622" s="231" t="s">
        <v>224</v>
      </c>
      <c r="O622" s="231" t="s">
        <v>224</v>
      </c>
      <c r="P622" s="231" t="s">
        <v>222</v>
      </c>
      <c r="Q622" s="231" t="s">
        <v>224</v>
      </c>
      <c r="R622" s="231" t="s">
        <v>224</v>
      </c>
      <c r="S622" s="231" t="s">
        <v>222</v>
      </c>
      <c r="T622" s="231" t="s">
        <v>224</v>
      </c>
      <c r="U622" s="231" t="s">
        <v>224</v>
      </c>
      <c r="V622" s="231" t="s">
        <v>224</v>
      </c>
      <c r="W622" s="231" t="s">
        <v>224</v>
      </c>
      <c r="X622" s="231" t="s">
        <v>224</v>
      </c>
      <c r="Y622" s="231" t="s">
        <v>222</v>
      </c>
      <c r="Z622" s="231" t="s">
        <v>224</v>
      </c>
      <c r="AA622" s="231" t="s">
        <v>222</v>
      </c>
      <c r="AB622" s="231" t="s">
        <v>224</v>
      </c>
      <c r="AC622" s="231" t="s">
        <v>224</v>
      </c>
      <c r="AD622" s="231" t="s">
        <v>222</v>
      </c>
      <c r="AE622" s="231" t="s">
        <v>222</v>
      </c>
      <c r="AF622" s="231" t="s">
        <v>222</v>
      </c>
      <c r="AG622" s="231" t="s">
        <v>222</v>
      </c>
      <c r="AH622" s="231" t="s">
        <v>222</v>
      </c>
      <c r="AI622" s="231" t="s">
        <v>222</v>
      </c>
      <c r="AJ622" s="231" t="s">
        <v>224</v>
      </c>
      <c r="AK622" s="231" t="s">
        <v>222</v>
      </c>
      <c r="AL622" s="231" t="s">
        <v>224</v>
      </c>
      <c r="AM622" s="231" t="s">
        <v>224</v>
      </c>
      <c r="AN622" s="231" t="s">
        <v>224</v>
      </c>
      <c r="AO622" s="231" t="s">
        <v>224</v>
      </c>
      <c r="AP622" s="231" t="s">
        <v>224</v>
      </c>
      <c r="AQ622" s="231">
        <v>40</v>
      </c>
    </row>
    <row r="623" spans="1:43" x14ac:dyDescent="0.3">
      <c r="A623" s="231">
        <v>212207</v>
      </c>
      <c r="B623" s="231" t="s">
        <v>61</v>
      </c>
      <c r="C623" s="231" t="s">
        <v>222</v>
      </c>
      <c r="D623" s="231" t="s">
        <v>224</v>
      </c>
      <c r="E623" s="231" t="s">
        <v>224</v>
      </c>
      <c r="F623" s="231" t="s">
        <v>222</v>
      </c>
      <c r="G623" s="231" t="s">
        <v>222</v>
      </c>
      <c r="H623" s="231" t="s">
        <v>224</v>
      </c>
      <c r="I623" s="231" t="s">
        <v>224</v>
      </c>
      <c r="J623" s="231" t="s">
        <v>222</v>
      </c>
      <c r="K623" s="231" t="s">
        <v>222</v>
      </c>
      <c r="L623" s="231" t="s">
        <v>222</v>
      </c>
      <c r="M623" s="231" t="s">
        <v>224</v>
      </c>
      <c r="N623" s="231" t="s">
        <v>224</v>
      </c>
      <c r="O623" s="231" t="s">
        <v>224</v>
      </c>
      <c r="P623" s="231" t="s">
        <v>224</v>
      </c>
      <c r="Q623" s="231" t="s">
        <v>224</v>
      </c>
      <c r="R623" s="231" t="s">
        <v>224</v>
      </c>
      <c r="S623" s="231" t="s">
        <v>224</v>
      </c>
      <c r="T623" s="231" t="s">
        <v>224</v>
      </c>
      <c r="U623" s="231" t="s">
        <v>224</v>
      </c>
      <c r="V623" s="231" t="s">
        <v>224</v>
      </c>
      <c r="W623" s="231" t="s">
        <v>224</v>
      </c>
      <c r="X623" s="231" t="s">
        <v>224</v>
      </c>
      <c r="Y623" s="231" t="s">
        <v>224</v>
      </c>
      <c r="Z623" s="231" t="s">
        <v>224</v>
      </c>
      <c r="AA623" s="231" t="s">
        <v>222</v>
      </c>
      <c r="AB623" s="231" t="s">
        <v>224</v>
      </c>
      <c r="AC623" s="231" t="s">
        <v>224</v>
      </c>
      <c r="AD623" s="231" t="s">
        <v>224</v>
      </c>
      <c r="AE623" s="231" t="s">
        <v>222</v>
      </c>
      <c r="AF623" s="231" t="s">
        <v>224</v>
      </c>
      <c r="AG623" s="231" t="s">
        <v>223</v>
      </c>
      <c r="AH623" s="231" t="s">
        <v>223</v>
      </c>
      <c r="AI623" s="231" t="s">
        <v>223</v>
      </c>
      <c r="AJ623" s="231" t="s">
        <v>223</v>
      </c>
      <c r="AK623" s="231" t="s">
        <v>223</v>
      </c>
      <c r="AL623" s="231" t="s">
        <v>223</v>
      </c>
      <c r="AM623" s="231" t="s">
        <v>223</v>
      </c>
      <c r="AN623" s="231" t="s">
        <v>223</v>
      </c>
      <c r="AO623" s="231" t="s">
        <v>223</v>
      </c>
      <c r="AP623" s="231" t="s">
        <v>223</v>
      </c>
      <c r="AQ623" s="231">
        <v>40</v>
      </c>
    </row>
    <row r="624" spans="1:43" x14ac:dyDescent="0.3">
      <c r="A624" s="231">
        <v>212215</v>
      </c>
      <c r="B624" s="231" t="s">
        <v>61</v>
      </c>
      <c r="C624" s="231" t="s">
        <v>224</v>
      </c>
      <c r="D624" s="231" t="s">
        <v>222</v>
      </c>
      <c r="E624" s="231" t="s">
        <v>222</v>
      </c>
      <c r="F624" s="231" t="s">
        <v>224</v>
      </c>
      <c r="G624" s="231" t="s">
        <v>222</v>
      </c>
      <c r="H624" s="231" t="s">
        <v>222</v>
      </c>
      <c r="I624" s="231" t="s">
        <v>222</v>
      </c>
      <c r="J624" s="231" t="s">
        <v>222</v>
      </c>
      <c r="K624" s="231" t="s">
        <v>222</v>
      </c>
      <c r="L624" s="231" t="s">
        <v>224</v>
      </c>
      <c r="M624" s="231" t="s">
        <v>222</v>
      </c>
      <c r="N624" s="231" t="s">
        <v>224</v>
      </c>
      <c r="O624" s="231" t="s">
        <v>224</v>
      </c>
      <c r="P624" s="231" t="s">
        <v>222</v>
      </c>
      <c r="Q624" s="231" t="s">
        <v>224</v>
      </c>
      <c r="R624" s="231" t="s">
        <v>222</v>
      </c>
      <c r="S624" s="231" t="s">
        <v>224</v>
      </c>
      <c r="T624" s="231" t="s">
        <v>224</v>
      </c>
      <c r="U624" s="231" t="s">
        <v>224</v>
      </c>
      <c r="V624" s="231" t="s">
        <v>224</v>
      </c>
      <c r="W624" s="231" t="s">
        <v>222</v>
      </c>
      <c r="X624" s="231" t="s">
        <v>224</v>
      </c>
      <c r="Y624" s="231" t="s">
        <v>222</v>
      </c>
      <c r="Z624" s="231" t="s">
        <v>222</v>
      </c>
      <c r="AA624" s="231" t="s">
        <v>222</v>
      </c>
      <c r="AB624" s="231" t="s">
        <v>222</v>
      </c>
      <c r="AC624" s="231" t="s">
        <v>224</v>
      </c>
      <c r="AD624" s="231" t="s">
        <v>222</v>
      </c>
      <c r="AE624" s="231" t="s">
        <v>222</v>
      </c>
      <c r="AF624" s="231" t="s">
        <v>222</v>
      </c>
      <c r="AG624" s="231" t="s">
        <v>223</v>
      </c>
      <c r="AH624" s="231" t="s">
        <v>224</v>
      </c>
      <c r="AI624" s="231" t="s">
        <v>223</v>
      </c>
      <c r="AJ624" s="231" t="s">
        <v>224</v>
      </c>
      <c r="AK624" s="231" t="s">
        <v>223</v>
      </c>
      <c r="AL624" s="231" t="s">
        <v>223</v>
      </c>
      <c r="AM624" s="231" t="s">
        <v>224</v>
      </c>
      <c r="AN624" s="231" t="s">
        <v>224</v>
      </c>
      <c r="AO624" s="231" t="s">
        <v>223</v>
      </c>
      <c r="AP624" s="231" t="s">
        <v>223</v>
      </c>
      <c r="AQ624" s="231">
        <v>40</v>
      </c>
    </row>
    <row r="625" spans="1:43" x14ac:dyDescent="0.3">
      <c r="A625" s="231">
        <v>212222</v>
      </c>
      <c r="B625" s="231" t="s">
        <v>61</v>
      </c>
      <c r="C625" s="231" t="s">
        <v>224</v>
      </c>
      <c r="D625" s="231" t="s">
        <v>224</v>
      </c>
      <c r="E625" s="231" t="s">
        <v>224</v>
      </c>
      <c r="F625" s="231" t="s">
        <v>222</v>
      </c>
      <c r="G625" s="231" t="s">
        <v>224</v>
      </c>
      <c r="H625" s="231" t="s">
        <v>222</v>
      </c>
      <c r="I625" s="231" t="s">
        <v>224</v>
      </c>
      <c r="J625" s="231" t="s">
        <v>222</v>
      </c>
      <c r="K625" s="231" t="s">
        <v>224</v>
      </c>
      <c r="L625" s="231" t="s">
        <v>224</v>
      </c>
      <c r="M625" s="231" t="s">
        <v>224</v>
      </c>
      <c r="N625" s="231" t="s">
        <v>224</v>
      </c>
      <c r="O625" s="231" t="s">
        <v>224</v>
      </c>
      <c r="P625" s="231" t="s">
        <v>222</v>
      </c>
      <c r="Q625" s="231" t="s">
        <v>224</v>
      </c>
      <c r="R625" s="231" t="s">
        <v>222</v>
      </c>
      <c r="S625" s="231" t="s">
        <v>224</v>
      </c>
      <c r="T625" s="231" t="s">
        <v>224</v>
      </c>
      <c r="U625" s="231" t="s">
        <v>224</v>
      </c>
      <c r="V625" s="231" t="s">
        <v>222</v>
      </c>
      <c r="W625" s="231" t="s">
        <v>224</v>
      </c>
      <c r="X625" s="231" t="s">
        <v>224</v>
      </c>
      <c r="Y625" s="231" t="s">
        <v>222</v>
      </c>
      <c r="Z625" s="231" t="s">
        <v>222</v>
      </c>
      <c r="AA625" s="231" t="s">
        <v>222</v>
      </c>
      <c r="AB625" s="231" t="s">
        <v>222</v>
      </c>
      <c r="AC625" s="231" t="s">
        <v>224</v>
      </c>
      <c r="AD625" s="231" t="s">
        <v>222</v>
      </c>
      <c r="AE625" s="231" t="s">
        <v>222</v>
      </c>
      <c r="AF625" s="231" t="s">
        <v>222</v>
      </c>
      <c r="AG625" s="231" t="s">
        <v>224</v>
      </c>
      <c r="AH625" s="231" t="s">
        <v>224</v>
      </c>
      <c r="AI625" s="231" t="s">
        <v>224</v>
      </c>
      <c r="AJ625" s="231" t="s">
        <v>224</v>
      </c>
      <c r="AK625" s="231" t="s">
        <v>224</v>
      </c>
      <c r="AL625" s="231" t="s">
        <v>223</v>
      </c>
      <c r="AM625" s="231" t="s">
        <v>223</v>
      </c>
      <c r="AN625" s="231" t="s">
        <v>223</v>
      </c>
      <c r="AO625" s="231" t="s">
        <v>223</v>
      </c>
      <c r="AP625" s="231" t="s">
        <v>223</v>
      </c>
      <c r="AQ625" s="231">
        <v>40</v>
      </c>
    </row>
    <row r="626" spans="1:43" x14ac:dyDescent="0.3">
      <c r="A626" s="231">
        <v>212239</v>
      </c>
      <c r="B626" s="231" t="s">
        <v>61</v>
      </c>
      <c r="C626" s="231" t="s">
        <v>222</v>
      </c>
      <c r="D626" s="231" t="s">
        <v>224</v>
      </c>
      <c r="E626" s="231" t="s">
        <v>224</v>
      </c>
      <c r="F626" s="231" t="s">
        <v>222</v>
      </c>
      <c r="G626" s="231" t="s">
        <v>224</v>
      </c>
      <c r="H626" s="231" t="s">
        <v>222</v>
      </c>
      <c r="I626" s="231" t="s">
        <v>224</v>
      </c>
      <c r="J626" s="231" t="s">
        <v>222</v>
      </c>
      <c r="K626" s="231" t="s">
        <v>224</v>
      </c>
      <c r="L626" s="231" t="s">
        <v>222</v>
      </c>
      <c r="M626" s="231" t="s">
        <v>224</v>
      </c>
      <c r="N626" s="231" t="s">
        <v>224</v>
      </c>
      <c r="O626" s="231" t="s">
        <v>224</v>
      </c>
      <c r="P626" s="231" t="s">
        <v>222</v>
      </c>
      <c r="Q626" s="231" t="s">
        <v>222</v>
      </c>
      <c r="R626" s="231" t="s">
        <v>222</v>
      </c>
      <c r="S626" s="231" t="s">
        <v>222</v>
      </c>
      <c r="T626" s="231" t="s">
        <v>224</v>
      </c>
      <c r="U626" s="231" t="s">
        <v>224</v>
      </c>
      <c r="V626" s="231" t="s">
        <v>222</v>
      </c>
      <c r="W626" s="231" t="s">
        <v>222</v>
      </c>
      <c r="X626" s="231" t="s">
        <v>224</v>
      </c>
      <c r="Y626" s="231" t="s">
        <v>224</v>
      </c>
      <c r="Z626" s="231" t="s">
        <v>222</v>
      </c>
      <c r="AA626" s="231" t="s">
        <v>224</v>
      </c>
      <c r="AB626" s="231" t="s">
        <v>224</v>
      </c>
      <c r="AC626" s="231" t="s">
        <v>224</v>
      </c>
      <c r="AD626" s="231" t="s">
        <v>224</v>
      </c>
      <c r="AE626" s="231" t="s">
        <v>222</v>
      </c>
      <c r="AF626" s="231" t="s">
        <v>222</v>
      </c>
      <c r="AG626" s="231" t="s">
        <v>222</v>
      </c>
      <c r="AH626" s="231" t="s">
        <v>222</v>
      </c>
      <c r="AI626" s="231" t="s">
        <v>224</v>
      </c>
      <c r="AJ626" s="231" t="s">
        <v>224</v>
      </c>
      <c r="AK626" s="231" t="s">
        <v>222</v>
      </c>
      <c r="AL626" s="231" t="s">
        <v>224</v>
      </c>
      <c r="AM626" s="231" t="s">
        <v>224</v>
      </c>
      <c r="AN626" s="231" t="s">
        <v>224</v>
      </c>
      <c r="AO626" s="231" t="s">
        <v>224</v>
      </c>
      <c r="AP626" s="231" t="s">
        <v>224</v>
      </c>
      <c r="AQ626" s="231">
        <v>40</v>
      </c>
    </row>
    <row r="627" spans="1:43" x14ac:dyDescent="0.3">
      <c r="A627" s="231">
        <v>212255</v>
      </c>
      <c r="B627" s="231" t="s">
        <v>61</v>
      </c>
      <c r="C627" s="231" t="s">
        <v>224</v>
      </c>
      <c r="D627" s="231" t="s">
        <v>224</v>
      </c>
      <c r="E627" s="231" t="s">
        <v>224</v>
      </c>
      <c r="F627" s="231" t="s">
        <v>222</v>
      </c>
      <c r="G627" s="231" t="s">
        <v>224</v>
      </c>
      <c r="H627" s="231" t="s">
        <v>222</v>
      </c>
      <c r="I627" s="231" t="s">
        <v>224</v>
      </c>
      <c r="J627" s="231" t="s">
        <v>224</v>
      </c>
      <c r="K627" s="231" t="s">
        <v>224</v>
      </c>
      <c r="L627" s="231" t="s">
        <v>222</v>
      </c>
      <c r="M627" s="231" t="s">
        <v>224</v>
      </c>
      <c r="N627" s="231" t="s">
        <v>224</v>
      </c>
      <c r="O627" s="231" t="s">
        <v>224</v>
      </c>
      <c r="P627" s="231" t="s">
        <v>224</v>
      </c>
      <c r="Q627" s="231" t="s">
        <v>224</v>
      </c>
      <c r="R627" s="231" t="s">
        <v>222</v>
      </c>
      <c r="S627" s="231" t="s">
        <v>222</v>
      </c>
      <c r="T627" s="231" t="s">
        <v>222</v>
      </c>
      <c r="U627" s="231" t="s">
        <v>222</v>
      </c>
      <c r="V627" s="231" t="s">
        <v>222</v>
      </c>
      <c r="W627" s="231" t="s">
        <v>224</v>
      </c>
      <c r="X627" s="231" t="s">
        <v>224</v>
      </c>
      <c r="Y627" s="231" t="s">
        <v>222</v>
      </c>
      <c r="Z627" s="231" t="s">
        <v>224</v>
      </c>
      <c r="AA627" s="231" t="s">
        <v>222</v>
      </c>
      <c r="AB627" s="231" t="s">
        <v>224</v>
      </c>
      <c r="AC627" s="231" t="s">
        <v>224</v>
      </c>
      <c r="AD627" s="231" t="s">
        <v>224</v>
      </c>
      <c r="AE627" s="231" t="s">
        <v>222</v>
      </c>
      <c r="AF627" s="231" t="s">
        <v>224</v>
      </c>
      <c r="AG627" s="231" t="s">
        <v>222</v>
      </c>
      <c r="AH627" s="231" t="s">
        <v>224</v>
      </c>
      <c r="AI627" s="231" t="s">
        <v>222</v>
      </c>
      <c r="AJ627" s="231" t="s">
        <v>224</v>
      </c>
      <c r="AK627" s="231" t="s">
        <v>222</v>
      </c>
      <c r="AL627" s="231" t="s">
        <v>222</v>
      </c>
      <c r="AM627" s="231" t="s">
        <v>224</v>
      </c>
      <c r="AN627" s="231" t="s">
        <v>222</v>
      </c>
      <c r="AO627" s="231" t="s">
        <v>222</v>
      </c>
      <c r="AP627" s="231" t="s">
        <v>224</v>
      </c>
      <c r="AQ627" s="231">
        <v>40</v>
      </c>
    </row>
    <row r="628" spans="1:43" x14ac:dyDescent="0.3">
      <c r="A628" s="231">
        <v>212265</v>
      </c>
      <c r="B628" s="231" t="s">
        <v>61</v>
      </c>
      <c r="C628" s="231" t="s">
        <v>224</v>
      </c>
      <c r="D628" s="231" t="s">
        <v>224</v>
      </c>
      <c r="E628" s="231" t="s">
        <v>224</v>
      </c>
      <c r="F628" s="231" t="s">
        <v>222</v>
      </c>
      <c r="G628" s="231" t="s">
        <v>224</v>
      </c>
      <c r="H628" s="231" t="s">
        <v>224</v>
      </c>
      <c r="I628" s="231" t="s">
        <v>222</v>
      </c>
      <c r="J628" s="231" t="s">
        <v>222</v>
      </c>
      <c r="K628" s="231" t="s">
        <v>224</v>
      </c>
      <c r="L628" s="231" t="s">
        <v>224</v>
      </c>
      <c r="M628" s="231" t="s">
        <v>222</v>
      </c>
      <c r="N628" s="231" t="s">
        <v>224</v>
      </c>
      <c r="O628" s="231" t="s">
        <v>224</v>
      </c>
      <c r="P628" s="231" t="s">
        <v>224</v>
      </c>
      <c r="Q628" s="231" t="s">
        <v>224</v>
      </c>
      <c r="R628" s="231" t="s">
        <v>222</v>
      </c>
      <c r="S628" s="231" t="s">
        <v>222</v>
      </c>
      <c r="T628" s="231" t="s">
        <v>224</v>
      </c>
      <c r="U628" s="231" t="s">
        <v>224</v>
      </c>
      <c r="V628" s="231" t="s">
        <v>222</v>
      </c>
      <c r="W628" s="231" t="s">
        <v>224</v>
      </c>
      <c r="X628" s="231" t="s">
        <v>222</v>
      </c>
      <c r="Y628" s="231" t="s">
        <v>222</v>
      </c>
      <c r="Z628" s="231" t="s">
        <v>224</v>
      </c>
      <c r="AA628" s="231" t="s">
        <v>224</v>
      </c>
      <c r="AB628" s="231" t="s">
        <v>224</v>
      </c>
      <c r="AC628" s="231" t="s">
        <v>224</v>
      </c>
      <c r="AD628" s="231" t="s">
        <v>224</v>
      </c>
      <c r="AE628" s="231" t="s">
        <v>224</v>
      </c>
      <c r="AF628" s="231" t="s">
        <v>224</v>
      </c>
      <c r="AG628" s="231" t="s">
        <v>224</v>
      </c>
      <c r="AH628" s="231" t="s">
        <v>222</v>
      </c>
      <c r="AI628" s="231" t="s">
        <v>222</v>
      </c>
      <c r="AJ628" s="231" t="s">
        <v>224</v>
      </c>
      <c r="AK628" s="231" t="s">
        <v>222</v>
      </c>
      <c r="AL628" s="231" t="s">
        <v>224</v>
      </c>
      <c r="AM628" s="231" t="s">
        <v>222</v>
      </c>
      <c r="AN628" s="231" t="s">
        <v>222</v>
      </c>
      <c r="AO628" s="231" t="s">
        <v>224</v>
      </c>
      <c r="AP628" s="231" t="s">
        <v>224</v>
      </c>
      <c r="AQ628" s="231">
        <v>40</v>
      </c>
    </row>
    <row r="629" spans="1:43" x14ac:dyDescent="0.3">
      <c r="A629" s="231">
        <v>212281</v>
      </c>
      <c r="B629" s="231" t="s">
        <v>61</v>
      </c>
      <c r="C629" s="231" t="s">
        <v>222</v>
      </c>
      <c r="D629" s="231" t="s">
        <v>224</v>
      </c>
      <c r="E629" s="231" t="s">
        <v>222</v>
      </c>
      <c r="F629" s="231" t="s">
        <v>222</v>
      </c>
      <c r="G629" s="231" t="s">
        <v>222</v>
      </c>
      <c r="H629" s="231" t="s">
        <v>222</v>
      </c>
      <c r="I629" s="231" t="s">
        <v>224</v>
      </c>
      <c r="J629" s="231" t="s">
        <v>222</v>
      </c>
      <c r="K629" s="231" t="s">
        <v>224</v>
      </c>
      <c r="L629" s="231" t="s">
        <v>222</v>
      </c>
      <c r="M629" s="231" t="s">
        <v>224</v>
      </c>
      <c r="N629" s="231" t="s">
        <v>224</v>
      </c>
      <c r="O629" s="231" t="s">
        <v>224</v>
      </c>
      <c r="P629" s="231" t="s">
        <v>224</v>
      </c>
      <c r="Q629" s="231" t="s">
        <v>224</v>
      </c>
      <c r="R629" s="231" t="s">
        <v>222</v>
      </c>
      <c r="S629" s="231" t="s">
        <v>222</v>
      </c>
      <c r="T629" s="231" t="s">
        <v>224</v>
      </c>
      <c r="U629" s="231" t="s">
        <v>224</v>
      </c>
      <c r="V629" s="231" t="s">
        <v>222</v>
      </c>
      <c r="W629" s="231" t="s">
        <v>222</v>
      </c>
      <c r="X629" s="231" t="s">
        <v>224</v>
      </c>
      <c r="Y629" s="231" t="s">
        <v>222</v>
      </c>
      <c r="Z629" s="231" t="s">
        <v>222</v>
      </c>
      <c r="AA629" s="231" t="s">
        <v>222</v>
      </c>
      <c r="AB629" s="231" t="s">
        <v>222</v>
      </c>
      <c r="AC629" s="231" t="s">
        <v>224</v>
      </c>
      <c r="AD629" s="231" t="s">
        <v>224</v>
      </c>
      <c r="AE629" s="231" t="s">
        <v>222</v>
      </c>
      <c r="AF629" s="231" t="s">
        <v>224</v>
      </c>
      <c r="AG629" s="231" t="s">
        <v>223</v>
      </c>
      <c r="AH629" s="231" t="s">
        <v>224</v>
      </c>
      <c r="AI629" s="231" t="s">
        <v>224</v>
      </c>
      <c r="AJ629" s="231" t="s">
        <v>224</v>
      </c>
      <c r="AK629" s="231" t="s">
        <v>224</v>
      </c>
      <c r="AL629" s="231" t="s">
        <v>223</v>
      </c>
      <c r="AM629" s="231" t="s">
        <v>223</v>
      </c>
      <c r="AN629" s="231" t="s">
        <v>223</v>
      </c>
      <c r="AO629" s="231" t="s">
        <v>223</v>
      </c>
      <c r="AP629" s="231" t="s">
        <v>223</v>
      </c>
      <c r="AQ629" s="231">
        <v>40</v>
      </c>
    </row>
    <row r="630" spans="1:43" x14ac:dyDescent="0.3">
      <c r="A630" s="231">
        <v>212283</v>
      </c>
      <c r="B630" s="231" t="s">
        <v>61</v>
      </c>
      <c r="C630" s="231" t="s">
        <v>224</v>
      </c>
      <c r="D630" s="231" t="s">
        <v>224</v>
      </c>
      <c r="E630" s="231" t="s">
        <v>222</v>
      </c>
      <c r="F630" s="231" t="s">
        <v>222</v>
      </c>
      <c r="G630" s="231" t="s">
        <v>222</v>
      </c>
      <c r="H630" s="231" t="s">
        <v>222</v>
      </c>
      <c r="I630" s="231" t="s">
        <v>224</v>
      </c>
      <c r="J630" s="231" t="s">
        <v>222</v>
      </c>
      <c r="K630" s="231" t="s">
        <v>224</v>
      </c>
      <c r="L630" s="231" t="s">
        <v>222</v>
      </c>
      <c r="M630" s="231" t="s">
        <v>224</v>
      </c>
      <c r="N630" s="231" t="s">
        <v>224</v>
      </c>
      <c r="O630" s="231" t="s">
        <v>222</v>
      </c>
      <c r="P630" s="231" t="s">
        <v>222</v>
      </c>
      <c r="Q630" s="231" t="s">
        <v>222</v>
      </c>
      <c r="R630" s="231" t="s">
        <v>222</v>
      </c>
      <c r="S630" s="231" t="s">
        <v>224</v>
      </c>
      <c r="T630" s="231" t="s">
        <v>222</v>
      </c>
      <c r="U630" s="231" t="s">
        <v>224</v>
      </c>
      <c r="V630" s="231" t="s">
        <v>222</v>
      </c>
      <c r="W630" s="231" t="s">
        <v>224</v>
      </c>
      <c r="X630" s="231" t="s">
        <v>224</v>
      </c>
      <c r="Y630" s="231" t="s">
        <v>224</v>
      </c>
      <c r="Z630" s="231" t="s">
        <v>222</v>
      </c>
      <c r="AA630" s="231" t="s">
        <v>222</v>
      </c>
      <c r="AB630" s="231" t="s">
        <v>222</v>
      </c>
      <c r="AC630" s="231" t="s">
        <v>224</v>
      </c>
      <c r="AD630" s="231" t="s">
        <v>222</v>
      </c>
      <c r="AE630" s="231" t="s">
        <v>222</v>
      </c>
      <c r="AF630" s="231" t="s">
        <v>222</v>
      </c>
      <c r="AG630" s="231" t="s">
        <v>224</v>
      </c>
      <c r="AH630" s="231" t="s">
        <v>222</v>
      </c>
      <c r="AI630" s="231" t="s">
        <v>224</v>
      </c>
      <c r="AJ630" s="231" t="s">
        <v>224</v>
      </c>
      <c r="AK630" s="231" t="s">
        <v>222</v>
      </c>
      <c r="AL630" s="231" t="s">
        <v>223</v>
      </c>
      <c r="AM630" s="231" t="s">
        <v>223</v>
      </c>
      <c r="AN630" s="231" t="s">
        <v>223</v>
      </c>
      <c r="AO630" s="231" t="s">
        <v>223</v>
      </c>
      <c r="AP630" s="231" t="s">
        <v>223</v>
      </c>
      <c r="AQ630" s="231">
        <v>40</v>
      </c>
    </row>
    <row r="631" spans="1:43" x14ac:dyDescent="0.3">
      <c r="A631" s="231">
        <v>212287</v>
      </c>
      <c r="B631" s="231" t="s">
        <v>61</v>
      </c>
      <c r="C631" s="231" t="s">
        <v>222</v>
      </c>
      <c r="D631" s="231" t="s">
        <v>222</v>
      </c>
      <c r="E631" s="231" t="s">
        <v>222</v>
      </c>
      <c r="F631" s="231" t="s">
        <v>224</v>
      </c>
      <c r="G631" s="231" t="s">
        <v>224</v>
      </c>
      <c r="H631" s="231" t="s">
        <v>224</v>
      </c>
      <c r="I631" s="231" t="s">
        <v>224</v>
      </c>
      <c r="J631" s="231" t="s">
        <v>224</v>
      </c>
      <c r="K631" s="231" t="s">
        <v>224</v>
      </c>
      <c r="L631" s="231" t="s">
        <v>222</v>
      </c>
      <c r="M631" s="231" t="s">
        <v>224</v>
      </c>
      <c r="N631" s="231" t="s">
        <v>224</v>
      </c>
      <c r="O631" s="231" t="s">
        <v>222</v>
      </c>
      <c r="P631" s="231" t="s">
        <v>222</v>
      </c>
      <c r="Q631" s="231" t="s">
        <v>224</v>
      </c>
      <c r="R631" s="231" t="s">
        <v>222</v>
      </c>
      <c r="S631" s="231" t="s">
        <v>222</v>
      </c>
      <c r="T631" s="231" t="s">
        <v>222</v>
      </c>
      <c r="U631" s="231" t="s">
        <v>224</v>
      </c>
      <c r="V631" s="231" t="s">
        <v>222</v>
      </c>
      <c r="W631" s="231" t="s">
        <v>224</v>
      </c>
      <c r="X631" s="231" t="s">
        <v>224</v>
      </c>
      <c r="Y631" s="231" t="s">
        <v>222</v>
      </c>
      <c r="Z631" s="231" t="s">
        <v>224</v>
      </c>
      <c r="AA631" s="231" t="s">
        <v>224</v>
      </c>
      <c r="AB631" s="231" t="s">
        <v>222</v>
      </c>
      <c r="AC631" s="231" t="s">
        <v>224</v>
      </c>
      <c r="AD631" s="231" t="s">
        <v>224</v>
      </c>
      <c r="AE631" s="231" t="s">
        <v>222</v>
      </c>
      <c r="AF631" s="231" t="s">
        <v>224</v>
      </c>
      <c r="AG631" s="231" t="s">
        <v>224</v>
      </c>
      <c r="AH631" s="231" t="s">
        <v>222</v>
      </c>
      <c r="AI631" s="231" t="s">
        <v>224</v>
      </c>
      <c r="AJ631" s="231" t="s">
        <v>222</v>
      </c>
      <c r="AK631" s="231" t="s">
        <v>222</v>
      </c>
      <c r="AL631" s="231" t="s">
        <v>224</v>
      </c>
      <c r="AM631" s="231" t="s">
        <v>224</v>
      </c>
      <c r="AN631" s="231" t="s">
        <v>224</v>
      </c>
      <c r="AO631" s="231" t="s">
        <v>224</v>
      </c>
      <c r="AP631" s="231" t="s">
        <v>224</v>
      </c>
      <c r="AQ631" s="231">
        <v>40</v>
      </c>
    </row>
    <row r="632" spans="1:43" x14ac:dyDescent="0.3">
      <c r="A632" s="231">
        <v>212297</v>
      </c>
      <c r="B632" s="231" t="s">
        <v>61</v>
      </c>
      <c r="C632" s="231" t="s">
        <v>224</v>
      </c>
      <c r="D632" s="231" t="s">
        <v>224</v>
      </c>
      <c r="E632" s="231" t="s">
        <v>224</v>
      </c>
      <c r="F632" s="231" t="s">
        <v>222</v>
      </c>
      <c r="G632" s="231" t="s">
        <v>222</v>
      </c>
      <c r="H632" s="231" t="s">
        <v>224</v>
      </c>
      <c r="I632" s="231" t="s">
        <v>224</v>
      </c>
      <c r="J632" s="231" t="s">
        <v>224</v>
      </c>
      <c r="K632" s="231" t="s">
        <v>224</v>
      </c>
      <c r="L632" s="231" t="s">
        <v>222</v>
      </c>
      <c r="M632" s="231" t="s">
        <v>224</v>
      </c>
      <c r="N632" s="231" t="s">
        <v>224</v>
      </c>
      <c r="O632" s="231" t="s">
        <v>224</v>
      </c>
      <c r="P632" s="231" t="s">
        <v>222</v>
      </c>
      <c r="Q632" s="231" t="s">
        <v>224</v>
      </c>
      <c r="R632" s="231" t="s">
        <v>224</v>
      </c>
      <c r="S632" s="231" t="s">
        <v>224</v>
      </c>
      <c r="T632" s="231" t="s">
        <v>224</v>
      </c>
      <c r="U632" s="231" t="s">
        <v>224</v>
      </c>
      <c r="V632" s="231" t="s">
        <v>224</v>
      </c>
      <c r="W632" s="231" t="s">
        <v>224</v>
      </c>
      <c r="X632" s="231" t="s">
        <v>224</v>
      </c>
      <c r="Y632" s="231" t="s">
        <v>222</v>
      </c>
      <c r="Z632" s="231" t="s">
        <v>222</v>
      </c>
      <c r="AA632" s="231" t="s">
        <v>224</v>
      </c>
      <c r="AB632" s="231" t="s">
        <v>224</v>
      </c>
      <c r="AC632" s="231" t="s">
        <v>222</v>
      </c>
      <c r="AD632" s="231" t="s">
        <v>224</v>
      </c>
      <c r="AE632" s="231" t="s">
        <v>222</v>
      </c>
      <c r="AF632" s="231" t="s">
        <v>222</v>
      </c>
      <c r="AG632" s="231" t="s">
        <v>222</v>
      </c>
      <c r="AH632" s="231" t="s">
        <v>224</v>
      </c>
      <c r="AI632" s="231" t="s">
        <v>224</v>
      </c>
      <c r="AJ632" s="231" t="s">
        <v>224</v>
      </c>
      <c r="AK632" s="231" t="s">
        <v>222</v>
      </c>
      <c r="AL632" s="231" t="s">
        <v>224</v>
      </c>
      <c r="AM632" s="231" t="s">
        <v>224</v>
      </c>
      <c r="AN632" s="231" t="s">
        <v>222</v>
      </c>
      <c r="AO632" s="231" t="s">
        <v>224</v>
      </c>
      <c r="AP632" s="231" t="s">
        <v>224</v>
      </c>
      <c r="AQ632" s="231">
        <v>40</v>
      </c>
    </row>
    <row r="633" spans="1:43" x14ac:dyDescent="0.3">
      <c r="A633" s="231">
        <v>212308</v>
      </c>
      <c r="B633" s="231" t="s">
        <v>61</v>
      </c>
      <c r="C633" s="231" t="s">
        <v>224</v>
      </c>
      <c r="D633" s="231" t="s">
        <v>224</v>
      </c>
      <c r="E633" s="231" t="s">
        <v>222</v>
      </c>
      <c r="F633" s="231" t="s">
        <v>222</v>
      </c>
      <c r="G633" s="231" t="s">
        <v>222</v>
      </c>
      <c r="H633" s="231" t="s">
        <v>222</v>
      </c>
      <c r="I633" s="231" t="s">
        <v>224</v>
      </c>
      <c r="J633" s="231" t="s">
        <v>222</v>
      </c>
      <c r="K633" s="231" t="s">
        <v>222</v>
      </c>
      <c r="L633" s="231" t="s">
        <v>222</v>
      </c>
      <c r="M633" s="231" t="s">
        <v>224</v>
      </c>
      <c r="N633" s="231" t="s">
        <v>224</v>
      </c>
      <c r="O633" s="231" t="s">
        <v>224</v>
      </c>
      <c r="P633" s="231" t="s">
        <v>222</v>
      </c>
      <c r="Q633" s="231" t="s">
        <v>224</v>
      </c>
      <c r="R633" s="231" t="s">
        <v>222</v>
      </c>
      <c r="S633" s="231" t="s">
        <v>222</v>
      </c>
      <c r="T633" s="231" t="s">
        <v>224</v>
      </c>
      <c r="U633" s="231" t="s">
        <v>224</v>
      </c>
      <c r="V633" s="231" t="s">
        <v>222</v>
      </c>
      <c r="W633" s="231" t="s">
        <v>222</v>
      </c>
      <c r="X633" s="231" t="s">
        <v>224</v>
      </c>
      <c r="Y633" s="231" t="s">
        <v>222</v>
      </c>
      <c r="Z633" s="231" t="s">
        <v>222</v>
      </c>
      <c r="AA633" s="231" t="s">
        <v>222</v>
      </c>
      <c r="AB633" s="231" t="s">
        <v>222</v>
      </c>
      <c r="AC633" s="231" t="s">
        <v>224</v>
      </c>
      <c r="AD633" s="231" t="s">
        <v>222</v>
      </c>
      <c r="AE633" s="231" t="s">
        <v>224</v>
      </c>
      <c r="AF633" s="231" t="s">
        <v>222</v>
      </c>
      <c r="AG633" s="231" t="s">
        <v>224</v>
      </c>
      <c r="AH633" s="231" t="s">
        <v>222</v>
      </c>
      <c r="AI633" s="231" t="s">
        <v>222</v>
      </c>
      <c r="AJ633" s="231" t="s">
        <v>224</v>
      </c>
      <c r="AK633" s="231" t="s">
        <v>222</v>
      </c>
      <c r="AL633" s="231" t="s">
        <v>224</v>
      </c>
      <c r="AM633" s="231" t="s">
        <v>224</v>
      </c>
      <c r="AN633" s="231" t="s">
        <v>224</v>
      </c>
      <c r="AO633" s="231" t="s">
        <v>224</v>
      </c>
      <c r="AP633" s="231" t="s">
        <v>224</v>
      </c>
      <c r="AQ633" s="231">
        <v>40</v>
      </c>
    </row>
    <row r="634" spans="1:43" x14ac:dyDescent="0.3">
      <c r="A634" s="231">
        <v>212319</v>
      </c>
      <c r="B634" s="231" t="s">
        <v>61</v>
      </c>
      <c r="C634" s="231" t="s">
        <v>222</v>
      </c>
      <c r="D634" s="231" t="s">
        <v>224</v>
      </c>
      <c r="E634" s="231" t="s">
        <v>224</v>
      </c>
      <c r="F634" s="231" t="s">
        <v>224</v>
      </c>
      <c r="G634" s="231" t="s">
        <v>222</v>
      </c>
      <c r="H634" s="231" t="s">
        <v>224</v>
      </c>
      <c r="I634" s="231" t="s">
        <v>224</v>
      </c>
      <c r="J634" s="231" t="s">
        <v>222</v>
      </c>
      <c r="K634" s="231" t="s">
        <v>224</v>
      </c>
      <c r="L634" s="231" t="s">
        <v>224</v>
      </c>
      <c r="M634" s="231" t="s">
        <v>222</v>
      </c>
      <c r="N634" s="231" t="s">
        <v>224</v>
      </c>
      <c r="O634" s="231" t="s">
        <v>224</v>
      </c>
      <c r="P634" s="231" t="s">
        <v>224</v>
      </c>
      <c r="Q634" s="231" t="s">
        <v>224</v>
      </c>
      <c r="R634" s="231" t="s">
        <v>224</v>
      </c>
      <c r="S634" s="231" t="s">
        <v>224</v>
      </c>
      <c r="T634" s="231" t="s">
        <v>224</v>
      </c>
      <c r="U634" s="231" t="s">
        <v>224</v>
      </c>
      <c r="V634" s="231" t="s">
        <v>224</v>
      </c>
      <c r="W634" s="231" t="s">
        <v>224</v>
      </c>
      <c r="X634" s="231" t="s">
        <v>222</v>
      </c>
      <c r="Y634" s="231" t="s">
        <v>222</v>
      </c>
      <c r="Z634" s="231" t="s">
        <v>224</v>
      </c>
      <c r="AA634" s="231" t="s">
        <v>222</v>
      </c>
      <c r="AB634" s="231" t="s">
        <v>224</v>
      </c>
      <c r="AC634" s="231" t="s">
        <v>224</v>
      </c>
      <c r="AD634" s="231" t="s">
        <v>224</v>
      </c>
      <c r="AE634" s="231" t="s">
        <v>222</v>
      </c>
      <c r="AF634" s="231" t="s">
        <v>224</v>
      </c>
      <c r="AG634" s="231" t="s">
        <v>222</v>
      </c>
      <c r="AH634" s="231" t="s">
        <v>222</v>
      </c>
      <c r="AI634" s="231" t="s">
        <v>224</v>
      </c>
      <c r="AJ634" s="231" t="s">
        <v>224</v>
      </c>
      <c r="AK634" s="231" t="s">
        <v>223</v>
      </c>
      <c r="AL634" s="231" t="s">
        <v>223</v>
      </c>
      <c r="AM634" s="231" t="s">
        <v>223</v>
      </c>
      <c r="AN634" s="231" t="s">
        <v>223</v>
      </c>
      <c r="AO634" s="231" t="s">
        <v>223</v>
      </c>
      <c r="AP634" s="231" t="s">
        <v>223</v>
      </c>
      <c r="AQ634" s="231">
        <v>40</v>
      </c>
    </row>
    <row r="635" spans="1:43" x14ac:dyDescent="0.3">
      <c r="A635" s="231">
        <v>212331</v>
      </c>
      <c r="B635" s="231" t="s">
        <v>61</v>
      </c>
      <c r="C635" s="231" t="s">
        <v>224</v>
      </c>
      <c r="D635" s="231" t="s">
        <v>224</v>
      </c>
      <c r="E635" s="231" t="s">
        <v>222</v>
      </c>
      <c r="F635" s="231" t="s">
        <v>222</v>
      </c>
      <c r="G635" s="231" t="s">
        <v>222</v>
      </c>
      <c r="H635" s="231" t="s">
        <v>224</v>
      </c>
      <c r="I635" s="231" t="s">
        <v>222</v>
      </c>
      <c r="J635" s="231" t="s">
        <v>222</v>
      </c>
      <c r="K635" s="231" t="s">
        <v>224</v>
      </c>
      <c r="L635" s="231" t="s">
        <v>222</v>
      </c>
      <c r="M635" s="231" t="s">
        <v>222</v>
      </c>
      <c r="N635" s="231" t="s">
        <v>224</v>
      </c>
      <c r="O635" s="231" t="s">
        <v>224</v>
      </c>
      <c r="P635" s="231" t="s">
        <v>224</v>
      </c>
      <c r="Q635" s="231" t="s">
        <v>224</v>
      </c>
      <c r="R635" s="231" t="s">
        <v>224</v>
      </c>
      <c r="S635" s="231" t="s">
        <v>224</v>
      </c>
      <c r="T635" s="231" t="s">
        <v>224</v>
      </c>
      <c r="U635" s="231" t="s">
        <v>224</v>
      </c>
      <c r="V635" s="231" t="s">
        <v>222</v>
      </c>
      <c r="W635" s="231" t="s">
        <v>224</v>
      </c>
      <c r="X635" s="231" t="s">
        <v>224</v>
      </c>
      <c r="Y635" s="231" t="s">
        <v>222</v>
      </c>
      <c r="Z635" s="231" t="s">
        <v>222</v>
      </c>
      <c r="AA635" s="231" t="s">
        <v>224</v>
      </c>
      <c r="AB635" s="231" t="s">
        <v>224</v>
      </c>
      <c r="AC635" s="231" t="s">
        <v>224</v>
      </c>
      <c r="AD635" s="231" t="s">
        <v>224</v>
      </c>
      <c r="AE635" s="231" t="s">
        <v>223</v>
      </c>
      <c r="AF635" s="231" t="s">
        <v>222</v>
      </c>
      <c r="AG635" s="231" t="s">
        <v>224</v>
      </c>
      <c r="AH635" s="231" t="s">
        <v>222</v>
      </c>
      <c r="AI635" s="231" t="s">
        <v>222</v>
      </c>
      <c r="AJ635" s="231" t="s">
        <v>224</v>
      </c>
      <c r="AK635" s="231" t="s">
        <v>223</v>
      </c>
      <c r="AL635" s="231" t="s">
        <v>224</v>
      </c>
      <c r="AM635" s="231" t="s">
        <v>223</v>
      </c>
      <c r="AN635" s="231" t="s">
        <v>223</v>
      </c>
      <c r="AO635" s="231" t="s">
        <v>224</v>
      </c>
      <c r="AP635" s="231" t="s">
        <v>224</v>
      </c>
      <c r="AQ635" s="231">
        <v>40</v>
      </c>
    </row>
    <row r="636" spans="1:43" x14ac:dyDescent="0.3">
      <c r="A636" s="231">
        <v>212334</v>
      </c>
      <c r="B636" s="231" t="s">
        <v>61</v>
      </c>
      <c r="C636" s="231" t="s">
        <v>224</v>
      </c>
      <c r="D636" s="231" t="s">
        <v>224</v>
      </c>
      <c r="E636" s="231" t="s">
        <v>222</v>
      </c>
      <c r="F636" s="231" t="s">
        <v>222</v>
      </c>
      <c r="G636" s="231" t="s">
        <v>222</v>
      </c>
      <c r="H636" s="231" t="s">
        <v>224</v>
      </c>
      <c r="I636" s="231" t="s">
        <v>222</v>
      </c>
      <c r="J636" s="231" t="s">
        <v>222</v>
      </c>
      <c r="K636" s="231" t="s">
        <v>224</v>
      </c>
      <c r="L636" s="231" t="s">
        <v>224</v>
      </c>
      <c r="M636" s="231" t="s">
        <v>224</v>
      </c>
      <c r="N636" s="231" t="s">
        <v>224</v>
      </c>
      <c r="O636" s="231" t="s">
        <v>224</v>
      </c>
      <c r="P636" s="231" t="s">
        <v>224</v>
      </c>
      <c r="Q636" s="231" t="s">
        <v>224</v>
      </c>
      <c r="R636" s="231" t="s">
        <v>224</v>
      </c>
      <c r="S636" s="231" t="s">
        <v>222</v>
      </c>
      <c r="T636" s="231" t="s">
        <v>224</v>
      </c>
      <c r="U636" s="231" t="s">
        <v>224</v>
      </c>
      <c r="V636" s="231" t="s">
        <v>224</v>
      </c>
      <c r="W636" s="231" t="s">
        <v>224</v>
      </c>
      <c r="X636" s="231" t="s">
        <v>222</v>
      </c>
      <c r="Y636" s="231" t="s">
        <v>222</v>
      </c>
      <c r="Z636" s="231" t="s">
        <v>224</v>
      </c>
      <c r="AA636" s="231" t="s">
        <v>222</v>
      </c>
      <c r="AB636" s="231" t="s">
        <v>224</v>
      </c>
      <c r="AC636" s="231" t="s">
        <v>224</v>
      </c>
      <c r="AD636" s="231" t="s">
        <v>224</v>
      </c>
      <c r="AE636" s="231" t="s">
        <v>222</v>
      </c>
      <c r="AF636" s="231" t="s">
        <v>224</v>
      </c>
      <c r="AG636" s="231" t="s">
        <v>224</v>
      </c>
      <c r="AH636" s="231" t="s">
        <v>224</v>
      </c>
      <c r="AI636" s="231" t="s">
        <v>224</v>
      </c>
      <c r="AJ636" s="231" t="s">
        <v>222</v>
      </c>
      <c r="AK636" s="231" t="s">
        <v>224</v>
      </c>
      <c r="AL636" s="231" t="s">
        <v>222</v>
      </c>
      <c r="AM636" s="231" t="s">
        <v>224</v>
      </c>
      <c r="AN636" s="231" t="s">
        <v>222</v>
      </c>
      <c r="AO636" s="231" t="s">
        <v>224</v>
      </c>
      <c r="AP636" s="231" t="s">
        <v>224</v>
      </c>
      <c r="AQ636" s="231">
        <v>40</v>
      </c>
    </row>
    <row r="637" spans="1:43" x14ac:dyDescent="0.3">
      <c r="A637" s="231">
        <v>212347</v>
      </c>
      <c r="B637" s="231" t="s">
        <v>61</v>
      </c>
      <c r="C637" s="231" t="s">
        <v>224</v>
      </c>
      <c r="D637" s="231" t="s">
        <v>224</v>
      </c>
      <c r="E637" s="231" t="s">
        <v>224</v>
      </c>
      <c r="F637" s="231" t="s">
        <v>222</v>
      </c>
      <c r="G637" s="231" t="s">
        <v>224</v>
      </c>
      <c r="H637" s="231" t="s">
        <v>224</v>
      </c>
      <c r="I637" s="231" t="s">
        <v>224</v>
      </c>
      <c r="J637" s="231" t="s">
        <v>222</v>
      </c>
      <c r="K637" s="231" t="s">
        <v>224</v>
      </c>
      <c r="L637" s="231" t="s">
        <v>222</v>
      </c>
      <c r="M637" s="231" t="s">
        <v>222</v>
      </c>
      <c r="N637" s="231" t="s">
        <v>224</v>
      </c>
      <c r="O637" s="231" t="s">
        <v>222</v>
      </c>
      <c r="P637" s="231" t="s">
        <v>224</v>
      </c>
      <c r="Q637" s="231" t="s">
        <v>222</v>
      </c>
      <c r="R637" s="231" t="s">
        <v>224</v>
      </c>
      <c r="S637" s="231" t="s">
        <v>222</v>
      </c>
      <c r="T637" s="231" t="s">
        <v>224</v>
      </c>
      <c r="U637" s="231" t="s">
        <v>224</v>
      </c>
      <c r="V637" s="231" t="s">
        <v>224</v>
      </c>
      <c r="W637" s="231" t="s">
        <v>224</v>
      </c>
      <c r="X637" s="231" t="s">
        <v>224</v>
      </c>
      <c r="Y637" s="231" t="s">
        <v>224</v>
      </c>
      <c r="Z637" s="231" t="s">
        <v>224</v>
      </c>
      <c r="AA637" s="231" t="s">
        <v>222</v>
      </c>
      <c r="AB637" s="231" t="s">
        <v>222</v>
      </c>
      <c r="AC637" s="231" t="s">
        <v>222</v>
      </c>
      <c r="AD637" s="231" t="s">
        <v>222</v>
      </c>
      <c r="AE637" s="231" t="s">
        <v>222</v>
      </c>
      <c r="AF637" s="231" t="s">
        <v>222</v>
      </c>
      <c r="AG637" s="231" t="s">
        <v>222</v>
      </c>
      <c r="AH637" s="231" t="s">
        <v>222</v>
      </c>
      <c r="AI637" s="231" t="s">
        <v>222</v>
      </c>
      <c r="AJ637" s="231" t="s">
        <v>222</v>
      </c>
      <c r="AK637" s="231" t="s">
        <v>222</v>
      </c>
      <c r="AL637" s="231" t="s">
        <v>224</v>
      </c>
      <c r="AM637" s="231" t="s">
        <v>224</v>
      </c>
      <c r="AN637" s="231" t="s">
        <v>224</v>
      </c>
      <c r="AO637" s="231" t="s">
        <v>224</v>
      </c>
      <c r="AP637" s="231" t="s">
        <v>224</v>
      </c>
      <c r="AQ637" s="231">
        <v>40</v>
      </c>
    </row>
    <row r="638" spans="1:43" x14ac:dyDescent="0.3">
      <c r="A638" s="231">
        <v>212350</v>
      </c>
      <c r="B638" s="231" t="s">
        <v>61</v>
      </c>
      <c r="C638" s="231" t="s">
        <v>224</v>
      </c>
      <c r="D638" s="231" t="s">
        <v>224</v>
      </c>
      <c r="E638" s="231" t="s">
        <v>224</v>
      </c>
      <c r="F638" s="231" t="s">
        <v>222</v>
      </c>
      <c r="G638" s="231" t="s">
        <v>224</v>
      </c>
      <c r="H638" s="231" t="s">
        <v>222</v>
      </c>
      <c r="I638" s="231" t="s">
        <v>224</v>
      </c>
      <c r="J638" s="231" t="s">
        <v>224</v>
      </c>
      <c r="K638" s="231" t="s">
        <v>224</v>
      </c>
      <c r="L638" s="231" t="s">
        <v>224</v>
      </c>
      <c r="M638" s="231" t="s">
        <v>224</v>
      </c>
      <c r="N638" s="231" t="s">
        <v>224</v>
      </c>
      <c r="O638" s="231" t="s">
        <v>224</v>
      </c>
      <c r="P638" s="231" t="s">
        <v>222</v>
      </c>
      <c r="Q638" s="231" t="s">
        <v>224</v>
      </c>
      <c r="R638" s="231" t="s">
        <v>222</v>
      </c>
      <c r="S638" s="231" t="s">
        <v>224</v>
      </c>
      <c r="T638" s="231" t="s">
        <v>224</v>
      </c>
      <c r="U638" s="231" t="s">
        <v>224</v>
      </c>
      <c r="V638" s="231" t="s">
        <v>224</v>
      </c>
      <c r="W638" s="231" t="s">
        <v>224</v>
      </c>
      <c r="X638" s="231" t="s">
        <v>224</v>
      </c>
      <c r="Y638" s="231" t="s">
        <v>222</v>
      </c>
      <c r="Z638" s="231" t="s">
        <v>222</v>
      </c>
      <c r="AA638" s="231" t="s">
        <v>224</v>
      </c>
      <c r="AB638" s="231" t="s">
        <v>222</v>
      </c>
      <c r="AC638" s="231" t="s">
        <v>222</v>
      </c>
      <c r="AD638" s="231" t="s">
        <v>224</v>
      </c>
      <c r="AE638" s="231" t="s">
        <v>222</v>
      </c>
      <c r="AF638" s="231" t="s">
        <v>224</v>
      </c>
      <c r="AG638" s="231" t="s">
        <v>222</v>
      </c>
      <c r="AH638" s="231" t="s">
        <v>224</v>
      </c>
      <c r="AI638" s="231" t="s">
        <v>222</v>
      </c>
      <c r="AJ638" s="231" t="s">
        <v>224</v>
      </c>
      <c r="AK638" s="231" t="s">
        <v>222</v>
      </c>
      <c r="AL638" s="231" t="s">
        <v>224</v>
      </c>
      <c r="AM638" s="231" t="s">
        <v>224</v>
      </c>
      <c r="AN638" s="231" t="s">
        <v>224</v>
      </c>
      <c r="AO638" s="231" t="s">
        <v>224</v>
      </c>
      <c r="AP638" s="231" t="s">
        <v>224</v>
      </c>
      <c r="AQ638" s="231">
        <v>40</v>
      </c>
    </row>
    <row r="639" spans="1:43" x14ac:dyDescent="0.3">
      <c r="A639" s="231">
        <v>212353</v>
      </c>
      <c r="B639" s="231" t="s">
        <v>61</v>
      </c>
      <c r="C639" s="231" t="s">
        <v>224</v>
      </c>
      <c r="D639" s="231" t="s">
        <v>224</v>
      </c>
      <c r="E639" s="231" t="s">
        <v>222</v>
      </c>
      <c r="F639" s="231" t="s">
        <v>222</v>
      </c>
      <c r="G639" s="231" t="s">
        <v>222</v>
      </c>
      <c r="H639" s="231" t="s">
        <v>224</v>
      </c>
      <c r="I639" s="231" t="s">
        <v>224</v>
      </c>
      <c r="J639" s="231" t="s">
        <v>224</v>
      </c>
      <c r="K639" s="231" t="s">
        <v>224</v>
      </c>
      <c r="L639" s="231" t="s">
        <v>224</v>
      </c>
      <c r="M639" s="231" t="s">
        <v>222</v>
      </c>
      <c r="N639" s="231" t="s">
        <v>224</v>
      </c>
      <c r="O639" s="231" t="s">
        <v>222</v>
      </c>
      <c r="P639" s="231" t="s">
        <v>224</v>
      </c>
      <c r="Q639" s="231" t="s">
        <v>222</v>
      </c>
      <c r="R639" s="231" t="s">
        <v>224</v>
      </c>
      <c r="S639" s="231" t="s">
        <v>222</v>
      </c>
      <c r="T639" s="231" t="s">
        <v>224</v>
      </c>
      <c r="U639" s="231" t="s">
        <v>222</v>
      </c>
      <c r="V639" s="231" t="s">
        <v>224</v>
      </c>
      <c r="W639" s="231" t="s">
        <v>224</v>
      </c>
      <c r="X639" s="231" t="s">
        <v>224</v>
      </c>
      <c r="Y639" s="231" t="s">
        <v>222</v>
      </c>
      <c r="Z639" s="231" t="s">
        <v>224</v>
      </c>
      <c r="AA639" s="231" t="s">
        <v>222</v>
      </c>
      <c r="AB639" s="231" t="s">
        <v>224</v>
      </c>
      <c r="AC639" s="231" t="s">
        <v>224</v>
      </c>
      <c r="AD639" s="231" t="s">
        <v>224</v>
      </c>
      <c r="AE639" s="231" t="s">
        <v>222</v>
      </c>
      <c r="AF639" s="231" t="s">
        <v>224</v>
      </c>
      <c r="AG639" s="231" t="s">
        <v>224</v>
      </c>
      <c r="AH639" s="231" t="s">
        <v>224</v>
      </c>
      <c r="AI639" s="231" t="s">
        <v>222</v>
      </c>
      <c r="AJ639" s="231" t="s">
        <v>224</v>
      </c>
      <c r="AK639" s="231" t="s">
        <v>224</v>
      </c>
      <c r="AL639" s="231" t="s">
        <v>224</v>
      </c>
      <c r="AM639" s="231" t="s">
        <v>224</v>
      </c>
      <c r="AN639" s="231" t="s">
        <v>224</v>
      </c>
      <c r="AO639" s="231" t="s">
        <v>224</v>
      </c>
      <c r="AP639" s="231" t="s">
        <v>224</v>
      </c>
      <c r="AQ639" s="231">
        <v>40</v>
      </c>
    </row>
    <row r="640" spans="1:43" x14ac:dyDescent="0.3">
      <c r="A640" s="231">
        <v>212360</v>
      </c>
      <c r="B640" s="231" t="s">
        <v>61</v>
      </c>
      <c r="C640" s="231" t="s">
        <v>222</v>
      </c>
      <c r="D640" s="231" t="s">
        <v>224</v>
      </c>
      <c r="E640" s="231" t="s">
        <v>224</v>
      </c>
      <c r="F640" s="231" t="s">
        <v>222</v>
      </c>
      <c r="G640" s="231" t="s">
        <v>224</v>
      </c>
      <c r="H640" s="231" t="s">
        <v>224</v>
      </c>
      <c r="I640" s="231" t="s">
        <v>224</v>
      </c>
      <c r="J640" s="231" t="s">
        <v>222</v>
      </c>
      <c r="K640" s="231" t="s">
        <v>224</v>
      </c>
      <c r="L640" s="231" t="s">
        <v>222</v>
      </c>
      <c r="M640" s="231" t="s">
        <v>222</v>
      </c>
      <c r="N640" s="231" t="s">
        <v>224</v>
      </c>
      <c r="O640" s="231" t="s">
        <v>224</v>
      </c>
      <c r="P640" s="231" t="s">
        <v>224</v>
      </c>
      <c r="Q640" s="231" t="s">
        <v>224</v>
      </c>
      <c r="R640" s="231" t="s">
        <v>224</v>
      </c>
      <c r="S640" s="231" t="s">
        <v>222</v>
      </c>
      <c r="T640" s="231" t="s">
        <v>224</v>
      </c>
      <c r="U640" s="231" t="s">
        <v>224</v>
      </c>
      <c r="V640" s="231" t="s">
        <v>224</v>
      </c>
      <c r="W640" s="231" t="s">
        <v>222</v>
      </c>
      <c r="X640" s="231" t="s">
        <v>224</v>
      </c>
      <c r="Y640" s="231" t="s">
        <v>224</v>
      </c>
      <c r="Z640" s="231" t="s">
        <v>224</v>
      </c>
      <c r="AA640" s="231" t="s">
        <v>222</v>
      </c>
      <c r="AB640" s="231" t="s">
        <v>224</v>
      </c>
      <c r="AC640" s="231" t="s">
        <v>224</v>
      </c>
      <c r="AD640" s="231" t="s">
        <v>224</v>
      </c>
      <c r="AE640" s="231" t="s">
        <v>222</v>
      </c>
      <c r="AF640" s="231" t="s">
        <v>224</v>
      </c>
      <c r="AG640" s="231" t="s">
        <v>224</v>
      </c>
      <c r="AH640" s="231" t="s">
        <v>224</v>
      </c>
      <c r="AI640" s="231" t="s">
        <v>224</v>
      </c>
      <c r="AJ640" s="231" t="s">
        <v>224</v>
      </c>
      <c r="AK640" s="231" t="s">
        <v>224</v>
      </c>
      <c r="AL640" s="231" t="s">
        <v>223</v>
      </c>
      <c r="AM640" s="231" t="s">
        <v>223</v>
      </c>
      <c r="AN640" s="231" t="s">
        <v>223</v>
      </c>
      <c r="AO640" s="231" t="s">
        <v>223</v>
      </c>
      <c r="AP640" s="231" t="s">
        <v>223</v>
      </c>
      <c r="AQ640" s="231">
        <v>40</v>
      </c>
    </row>
    <row r="641" spans="1:43" x14ac:dyDescent="0.3">
      <c r="A641" s="231">
        <v>212380</v>
      </c>
      <c r="B641" s="231" t="s">
        <v>61</v>
      </c>
      <c r="C641" s="231" t="s">
        <v>222</v>
      </c>
      <c r="D641" s="231" t="s">
        <v>224</v>
      </c>
      <c r="E641" s="231" t="s">
        <v>222</v>
      </c>
      <c r="F641" s="231" t="s">
        <v>222</v>
      </c>
      <c r="G641" s="231" t="s">
        <v>224</v>
      </c>
      <c r="H641" s="231" t="s">
        <v>222</v>
      </c>
      <c r="I641" s="231" t="s">
        <v>224</v>
      </c>
      <c r="J641" s="231" t="s">
        <v>224</v>
      </c>
      <c r="K641" s="231" t="s">
        <v>224</v>
      </c>
      <c r="L641" s="231" t="s">
        <v>222</v>
      </c>
      <c r="M641" s="231" t="s">
        <v>222</v>
      </c>
      <c r="N641" s="231" t="s">
        <v>224</v>
      </c>
      <c r="O641" s="231" t="s">
        <v>224</v>
      </c>
      <c r="P641" s="231" t="s">
        <v>224</v>
      </c>
      <c r="Q641" s="231" t="s">
        <v>224</v>
      </c>
      <c r="R641" s="231" t="s">
        <v>224</v>
      </c>
      <c r="S641" s="231" t="s">
        <v>224</v>
      </c>
      <c r="T641" s="231" t="s">
        <v>224</v>
      </c>
      <c r="U641" s="231" t="s">
        <v>224</v>
      </c>
      <c r="V641" s="231" t="s">
        <v>222</v>
      </c>
      <c r="W641" s="231" t="s">
        <v>222</v>
      </c>
      <c r="X641" s="231" t="s">
        <v>222</v>
      </c>
      <c r="Y641" s="231" t="s">
        <v>222</v>
      </c>
      <c r="Z641" s="231" t="s">
        <v>224</v>
      </c>
      <c r="AA641" s="231" t="s">
        <v>222</v>
      </c>
      <c r="AB641" s="231" t="s">
        <v>224</v>
      </c>
      <c r="AC641" s="231" t="s">
        <v>224</v>
      </c>
      <c r="AD641" s="231" t="s">
        <v>224</v>
      </c>
      <c r="AE641" s="231" t="s">
        <v>222</v>
      </c>
      <c r="AF641" s="231" t="s">
        <v>224</v>
      </c>
      <c r="AG641" s="231" t="s">
        <v>222</v>
      </c>
      <c r="AH641" s="231" t="s">
        <v>222</v>
      </c>
      <c r="AI641" s="231" t="s">
        <v>224</v>
      </c>
      <c r="AJ641" s="231" t="s">
        <v>222</v>
      </c>
      <c r="AK641" s="231" t="s">
        <v>224</v>
      </c>
      <c r="AL641" s="231" t="s">
        <v>224</v>
      </c>
      <c r="AM641" s="231" t="s">
        <v>224</v>
      </c>
      <c r="AN641" s="231" t="s">
        <v>224</v>
      </c>
      <c r="AO641" s="231" t="s">
        <v>224</v>
      </c>
      <c r="AP641" s="231" t="s">
        <v>224</v>
      </c>
      <c r="AQ641" s="231">
        <v>40</v>
      </c>
    </row>
    <row r="642" spans="1:43" x14ac:dyDescent="0.3">
      <c r="A642" s="231">
        <v>212384</v>
      </c>
      <c r="B642" s="231" t="s">
        <v>61</v>
      </c>
      <c r="C642" s="231" t="s">
        <v>222</v>
      </c>
      <c r="D642" s="231" t="s">
        <v>224</v>
      </c>
      <c r="E642" s="231" t="s">
        <v>222</v>
      </c>
      <c r="F642" s="231" t="s">
        <v>222</v>
      </c>
      <c r="G642" s="231" t="s">
        <v>222</v>
      </c>
      <c r="H642" s="231" t="s">
        <v>224</v>
      </c>
      <c r="I642" s="231" t="s">
        <v>222</v>
      </c>
      <c r="J642" s="231" t="s">
        <v>224</v>
      </c>
      <c r="K642" s="231" t="s">
        <v>224</v>
      </c>
      <c r="L642" s="231" t="s">
        <v>224</v>
      </c>
      <c r="M642" s="231" t="s">
        <v>224</v>
      </c>
      <c r="N642" s="231" t="s">
        <v>224</v>
      </c>
      <c r="O642" s="231" t="s">
        <v>224</v>
      </c>
      <c r="P642" s="231" t="s">
        <v>222</v>
      </c>
      <c r="Q642" s="231" t="s">
        <v>224</v>
      </c>
      <c r="R642" s="231" t="s">
        <v>222</v>
      </c>
      <c r="S642" s="231" t="s">
        <v>222</v>
      </c>
      <c r="T642" s="231" t="s">
        <v>224</v>
      </c>
      <c r="U642" s="231" t="s">
        <v>224</v>
      </c>
      <c r="V642" s="231" t="s">
        <v>222</v>
      </c>
      <c r="W642" s="231" t="s">
        <v>222</v>
      </c>
      <c r="X642" s="231" t="s">
        <v>224</v>
      </c>
      <c r="Y642" s="231" t="s">
        <v>222</v>
      </c>
      <c r="Z642" s="231" t="s">
        <v>224</v>
      </c>
      <c r="AA642" s="231" t="s">
        <v>222</v>
      </c>
      <c r="AB642" s="231" t="s">
        <v>224</v>
      </c>
      <c r="AC642" s="231" t="s">
        <v>222</v>
      </c>
      <c r="AD642" s="231" t="s">
        <v>224</v>
      </c>
      <c r="AE642" s="231" t="s">
        <v>224</v>
      </c>
      <c r="AF642" s="231" t="s">
        <v>224</v>
      </c>
      <c r="AG642" s="231" t="s">
        <v>222</v>
      </c>
      <c r="AH642" s="231" t="s">
        <v>224</v>
      </c>
      <c r="AI642" s="231" t="s">
        <v>224</v>
      </c>
      <c r="AJ642" s="231" t="s">
        <v>224</v>
      </c>
      <c r="AK642" s="231" t="s">
        <v>224</v>
      </c>
      <c r="AL642" s="231" t="s">
        <v>224</v>
      </c>
      <c r="AM642" s="231" t="s">
        <v>224</v>
      </c>
      <c r="AN642" s="231" t="s">
        <v>224</v>
      </c>
      <c r="AO642" s="231" t="s">
        <v>224</v>
      </c>
      <c r="AP642" s="231" t="s">
        <v>224</v>
      </c>
      <c r="AQ642" s="231">
        <v>40</v>
      </c>
    </row>
    <row r="643" spans="1:43" x14ac:dyDescent="0.3">
      <c r="A643" s="231">
        <v>212389</v>
      </c>
      <c r="B643" s="231" t="s">
        <v>61</v>
      </c>
      <c r="C643" s="231" t="s">
        <v>224</v>
      </c>
      <c r="D643" s="231" t="s">
        <v>224</v>
      </c>
      <c r="E643" s="231" t="s">
        <v>224</v>
      </c>
      <c r="F643" s="231" t="s">
        <v>222</v>
      </c>
      <c r="G643" s="231" t="s">
        <v>222</v>
      </c>
      <c r="H643" s="231" t="s">
        <v>223</v>
      </c>
      <c r="I643" s="231" t="s">
        <v>224</v>
      </c>
      <c r="J643" s="231" t="s">
        <v>224</v>
      </c>
      <c r="K643" s="231" t="s">
        <v>224</v>
      </c>
      <c r="L643" s="231" t="s">
        <v>224</v>
      </c>
      <c r="M643" s="231" t="s">
        <v>222</v>
      </c>
      <c r="N643" s="231" t="s">
        <v>224</v>
      </c>
      <c r="O643" s="231" t="s">
        <v>224</v>
      </c>
      <c r="P643" s="231" t="s">
        <v>224</v>
      </c>
      <c r="Q643" s="231" t="s">
        <v>224</v>
      </c>
      <c r="R643" s="231" t="s">
        <v>224</v>
      </c>
      <c r="S643" s="231" t="s">
        <v>224</v>
      </c>
      <c r="T643" s="231" t="s">
        <v>224</v>
      </c>
      <c r="U643" s="231" t="s">
        <v>224</v>
      </c>
      <c r="V643" s="231" t="s">
        <v>224</v>
      </c>
      <c r="W643" s="231" t="s">
        <v>224</v>
      </c>
      <c r="X643" s="231" t="s">
        <v>222</v>
      </c>
      <c r="Y643" s="231" t="s">
        <v>222</v>
      </c>
      <c r="Z643" s="231" t="s">
        <v>222</v>
      </c>
      <c r="AA643" s="231" t="s">
        <v>222</v>
      </c>
      <c r="AB643" s="231" t="s">
        <v>224</v>
      </c>
      <c r="AC643" s="231" t="s">
        <v>224</v>
      </c>
      <c r="AD643" s="231" t="s">
        <v>224</v>
      </c>
      <c r="AE643" s="231" t="s">
        <v>222</v>
      </c>
      <c r="AF643" s="231" t="s">
        <v>222</v>
      </c>
      <c r="AG643" s="231" t="s">
        <v>224</v>
      </c>
      <c r="AH643" s="231" t="s">
        <v>224</v>
      </c>
      <c r="AI643" s="231" t="s">
        <v>224</v>
      </c>
      <c r="AJ643" s="231" t="s">
        <v>224</v>
      </c>
      <c r="AK643" s="231" t="s">
        <v>224</v>
      </c>
      <c r="AL643" s="231" t="s">
        <v>223</v>
      </c>
      <c r="AM643" s="231" t="s">
        <v>223</v>
      </c>
      <c r="AN643" s="231" t="s">
        <v>223</v>
      </c>
      <c r="AO643" s="231" t="s">
        <v>223</v>
      </c>
      <c r="AP643" s="231" t="s">
        <v>223</v>
      </c>
      <c r="AQ643" s="231">
        <v>40</v>
      </c>
    </row>
    <row r="644" spans="1:43" x14ac:dyDescent="0.3">
      <c r="A644" s="231">
        <v>212401</v>
      </c>
      <c r="B644" s="231" t="s">
        <v>61</v>
      </c>
      <c r="C644" s="231" t="s">
        <v>224</v>
      </c>
      <c r="D644" s="231" t="s">
        <v>224</v>
      </c>
      <c r="E644" s="231" t="s">
        <v>224</v>
      </c>
      <c r="F644" s="231" t="s">
        <v>222</v>
      </c>
      <c r="G644" s="231" t="s">
        <v>224</v>
      </c>
      <c r="H644" s="231" t="s">
        <v>224</v>
      </c>
      <c r="I644" s="231" t="s">
        <v>224</v>
      </c>
      <c r="J644" s="231" t="s">
        <v>222</v>
      </c>
      <c r="K644" s="231" t="s">
        <v>224</v>
      </c>
      <c r="L644" s="231" t="s">
        <v>222</v>
      </c>
      <c r="M644" s="231" t="s">
        <v>224</v>
      </c>
      <c r="N644" s="231" t="s">
        <v>224</v>
      </c>
      <c r="O644" s="231" t="s">
        <v>222</v>
      </c>
      <c r="P644" s="231" t="s">
        <v>222</v>
      </c>
      <c r="Q644" s="231" t="s">
        <v>224</v>
      </c>
      <c r="R644" s="231" t="s">
        <v>222</v>
      </c>
      <c r="S644" s="231" t="s">
        <v>222</v>
      </c>
      <c r="T644" s="231" t="s">
        <v>224</v>
      </c>
      <c r="U644" s="231" t="s">
        <v>224</v>
      </c>
      <c r="V644" s="231" t="s">
        <v>222</v>
      </c>
      <c r="W644" s="231" t="s">
        <v>224</v>
      </c>
      <c r="X644" s="231" t="s">
        <v>222</v>
      </c>
      <c r="Y644" s="231" t="s">
        <v>222</v>
      </c>
      <c r="Z644" s="231" t="s">
        <v>224</v>
      </c>
      <c r="AA644" s="231" t="s">
        <v>222</v>
      </c>
      <c r="AB644" s="231" t="s">
        <v>224</v>
      </c>
      <c r="AC644" s="231" t="s">
        <v>224</v>
      </c>
      <c r="AD644" s="231" t="s">
        <v>222</v>
      </c>
      <c r="AE644" s="231" t="s">
        <v>222</v>
      </c>
      <c r="AF644" s="231" t="s">
        <v>222</v>
      </c>
      <c r="AG644" s="231" t="s">
        <v>224</v>
      </c>
      <c r="AH644" s="231" t="s">
        <v>224</v>
      </c>
      <c r="AI644" s="231" t="s">
        <v>224</v>
      </c>
      <c r="AJ644" s="231" t="s">
        <v>222</v>
      </c>
      <c r="AK644" s="231" t="s">
        <v>223</v>
      </c>
      <c r="AL644" s="231" t="s">
        <v>223</v>
      </c>
      <c r="AM644" s="231" t="s">
        <v>223</v>
      </c>
      <c r="AN644" s="231" t="s">
        <v>223</v>
      </c>
      <c r="AO644" s="231" t="s">
        <v>224</v>
      </c>
      <c r="AP644" s="231" t="s">
        <v>224</v>
      </c>
      <c r="AQ644" s="231">
        <v>40</v>
      </c>
    </row>
    <row r="645" spans="1:43" x14ac:dyDescent="0.3">
      <c r="A645" s="231">
        <v>212405</v>
      </c>
      <c r="B645" s="231" t="s">
        <v>61</v>
      </c>
      <c r="C645" s="231" t="s">
        <v>224</v>
      </c>
      <c r="D645" s="231" t="s">
        <v>224</v>
      </c>
      <c r="E645" s="231" t="s">
        <v>222</v>
      </c>
      <c r="F645" s="231" t="s">
        <v>222</v>
      </c>
      <c r="G645" s="231" t="s">
        <v>222</v>
      </c>
      <c r="H645" s="231" t="s">
        <v>222</v>
      </c>
      <c r="I645" s="231" t="s">
        <v>224</v>
      </c>
      <c r="J645" s="231" t="s">
        <v>224</v>
      </c>
      <c r="K645" s="231" t="s">
        <v>224</v>
      </c>
      <c r="L645" s="231" t="s">
        <v>224</v>
      </c>
      <c r="M645" s="231" t="s">
        <v>224</v>
      </c>
      <c r="N645" s="231" t="s">
        <v>224</v>
      </c>
      <c r="O645" s="231" t="s">
        <v>224</v>
      </c>
      <c r="P645" s="231" t="s">
        <v>224</v>
      </c>
      <c r="Q645" s="231" t="s">
        <v>224</v>
      </c>
      <c r="R645" s="231" t="s">
        <v>224</v>
      </c>
      <c r="S645" s="231" t="s">
        <v>222</v>
      </c>
      <c r="T645" s="231" t="s">
        <v>224</v>
      </c>
      <c r="U645" s="231" t="s">
        <v>224</v>
      </c>
      <c r="V645" s="231" t="s">
        <v>222</v>
      </c>
      <c r="W645" s="231" t="s">
        <v>224</v>
      </c>
      <c r="X645" s="231" t="s">
        <v>224</v>
      </c>
      <c r="Y645" s="231" t="s">
        <v>224</v>
      </c>
      <c r="Z645" s="231" t="s">
        <v>224</v>
      </c>
      <c r="AA645" s="231" t="s">
        <v>222</v>
      </c>
      <c r="AB645" s="231" t="s">
        <v>224</v>
      </c>
      <c r="AC645" s="231" t="s">
        <v>224</v>
      </c>
      <c r="AD645" s="231" t="s">
        <v>224</v>
      </c>
      <c r="AE645" s="231" t="s">
        <v>224</v>
      </c>
      <c r="AF645" s="231" t="s">
        <v>224</v>
      </c>
      <c r="AG645" s="231" t="s">
        <v>222</v>
      </c>
      <c r="AH645" s="231" t="s">
        <v>224</v>
      </c>
      <c r="AI645" s="231" t="s">
        <v>222</v>
      </c>
      <c r="AJ645" s="231" t="s">
        <v>224</v>
      </c>
      <c r="AK645" s="231" t="s">
        <v>222</v>
      </c>
      <c r="AL645" s="231" t="s">
        <v>224</v>
      </c>
      <c r="AM645" s="231" t="s">
        <v>224</v>
      </c>
      <c r="AN645" s="231" t="s">
        <v>224</v>
      </c>
      <c r="AO645" s="231" t="s">
        <v>224</v>
      </c>
      <c r="AP645" s="231" t="s">
        <v>224</v>
      </c>
      <c r="AQ645" s="231">
        <v>40</v>
      </c>
    </row>
    <row r="646" spans="1:43" x14ac:dyDescent="0.3">
      <c r="A646" s="231">
        <v>212413</v>
      </c>
      <c r="B646" s="231" t="s">
        <v>61</v>
      </c>
      <c r="C646" s="231" t="s">
        <v>224</v>
      </c>
      <c r="D646" s="231" t="s">
        <v>224</v>
      </c>
      <c r="E646" s="231" t="s">
        <v>224</v>
      </c>
      <c r="F646" s="231" t="s">
        <v>224</v>
      </c>
      <c r="G646" s="231" t="s">
        <v>222</v>
      </c>
      <c r="H646" s="231" t="s">
        <v>224</v>
      </c>
      <c r="I646" s="231" t="s">
        <v>224</v>
      </c>
      <c r="J646" s="231" t="s">
        <v>224</v>
      </c>
      <c r="K646" s="231" t="s">
        <v>224</v>
      </c>
      <c r="L646" s="231" t="s">
        <v>224</v>
      </c>
      <c r="M646" s="231" t="s">
        <v>224</v>
      </c>
      <c r="N646" s="231" t="s">
        <v>224</v>
      </c>
      <c r="O646" s="231" t="s">
        <v>224</v>
      </c>
      <c r="P646" s="231" t="s">
        <v>224</v>
      </c>
      <c r="Q646" s="231" t="s">
        <v>224</v>
      </c>
      <c r="R646" s="231" t="s">
        <v>224</v>
      </c>
      <c r="S646" s="231" t="s">
        <v>224</v>
      </c>
      <c r="T646" s="231" t="s">
        <v>224</v>
      </c>
      <c r="U646" s="231" t="s">
        <v>224</v>
      </c>
      <c r="V646" s="231" t="s">
        <v>224</v>
      </c>
      <c r="W646" s="231" t="s">
        <v>224</v>
      </c>
      <c r="X646" s="231" t="s">
        <v>224</v>
      </c>
      <c r="Y646" s="231" t="s">
        <v>222</v>
      </c>
      <c r="Z646" s="231" t="s">
        <v>224</v>
      </c>
      <c r="AA646" s="231" t="s">
        <v>224</v>
      </c>
      <c r="AB646" s="231" t="s">
        <v>224</v>
      </c>
      <c r="AC646" s="231" t="s">
        <v>224</v>
      </c>
      <c r="AD646" s="231" t="s">
        <v>222</v>
      </c>
      <c r="AE646" s="231" t="s">
        <v>222</v>
      </c>
      <c r="AF646" s="231" t="s">
        <v>224</v>
      </c>
      <c r="AG646" s="231" t="s">
        <v>224</v>
      </c>
      <c r="AH646" s="231" t="s">
        <v>224</v>
      </c>
      <c r="AI646" s="231" t="s">
        <v>224</v>
      </c>
      <c r="AJ646" s="231" t="s">
        <v>224</v>
      </c>
      <c r="AK646" s="231" t="s">
        <v>224</v>
      </c>
      <c r="AL646" s="231" t="s">
        <v>223</v>
      </c>
      <c r="AM646" s="231" t="s">
        <v>223</v>
      </c>
      <c r="AN646" s="231" t="s">
        <v>223</v>
      </c>
      <c r="AO646" s="231" t="s">
        <v>223</v>
      </c>
      <c r="AP646" s="231" t="s">
        <v>223</v>
      </c>
      <c r="AQ646" s="231">
        <v>40</v>
      </c>
    </row>
    <row r="647" spans="1:43" x14ac:dyDescent="0.3">
      <c r="A647" s="231">
        <v>212421</v>
      </c>
      <c r="B647" s="231" t="s">
        <v>61</v>
      </c>
      <c r="C647" s="231" t="s">
        <v>222</v>
      </c>
      <c r="D647" s="231" t="s">
        <v>224</v>
      </c>
      <c r="E647" s="231" t="s">
        <v>222</v>
      </c>
      <c r="F647" s="231" t="s">
        <v>224</v>
      </c>
      <c r="G647" s="231" t="s">
        <v>222</v>
      </c>
      <c r="H647" s="231" t="s">
        <v>224</v>
      </c>
      <c r="I647" s="231" t="s">
        <v>222</v>
      </c>
      <c r="J647" s="231" t="s">
        <v>222</v>
      </c>
      <c r="K647" s="231" t="s">
        <v>224</v>
      </c>
      <c r="L647" s="231" t="s">
        <v>224</v>
      </c>
      <c r="M647" s="231" t="s">
        <v>224</v>
      </c>
      <c r="N647" s="231" t="s">
        <v>224</v>
      </c>
      <c r="O647" s="231" t="s">
        <v>224</v>
      </c>
      <c r="P647" s="231" t="s">
        <v>222</v>
      </c>
      <c r="Q647" s="231" t="s">
        <v>224</v>
      </c>
      <c r="R647" s="231" t="s">
        <v>224</v>
      </c>
      <c r="S647" s="231" t="s">
        <v>222</v>
      </c>
      <c r="T647" s="231" t="s">
        <v>224</v>
      </c>
      <c r="U647" s="231" t="s">
        <v>224</v>
      </c>
      <c r="V647" s="231" t="s">
        <v>224</v>
      </c>
      <c r="W647" s="231" t="s">
        <v>222</v>
      </c>
      <c r="X647" s="231" t="s">
        <v>224</v>
      </c>
      <c r="Y647" s="231" t="s">
        <v>224</v>
      </c>
      <c r="Z647" s="231" t="s">
        <v>224</v>
      </c>
      <c r="AA647" s="231" t="s">
        <v>224</v>
      </c>
      <c r="AB647" s="231" t="s">
        <v>224</v>
      </c>
      <c r="AC647" s="231" t="s">
        <v>224</v>
      </c>
      <c r="AD647" s="231" t="s">
        <v>224</v>
      </c>
      <c r="AE647" s="231" t="s">
        <v>222</v>
      </c>
      <c r="AF647" s="231" t="s">
        <v>224</v>
      </c>
      <c r="AG647" s="231" t="s">
        <v>224</v>
      </c>
      <c r="AH647" s="231" t="s">
        <v>224</v>
      </c>
      <c r="AI647" s="231" t="s">
        <v>224</v>
      </c>
      <c r="AJ647" s="231" t="s">
        <v>224</v>
      </c>
      <c r="AK647" s="231" t="s">
        <v>224</v>
      </c>
      <c r="AL647" s="231" t="s">
        <v>223</v>
      </c>
      <c r="AM647" s="231" t="s">
        <v>223</v>
      </c>
      <c r="AN647" s="231" t="s">
        <v>223</v>
      </c>
      <c r="AO647" s="231" t="s">
        <v>223</v>
      </c>
      <c r="AP647" s="231" t="s">
        <v>223</v>
      </c>
      <c r="AQ647" s="231">
        <v>40</v>
      </c>
    </row>
    <row r="648" spans="1:43" x14ac:dyDescent="0.3">
      <c r="A648" s="231">
        <v>212422</v>
      </c>
      <c r="B648" s="231" t="s">
        <v>61</v>
      </c>
      <c r="C648" s="231" t="s">
        <v>222</v>
      </c>
      <c r="D648" s="231" t="s">
        <v>222</v>
      </c>
      <c r="E648" s="231" t="s">
        <v>222</v>
      </c>
      <c r="F648" s="231" t="s">
        <v>222</v>
      </c>
      <c r="G648" s="231" t="s">
        <v>224</v>
      </c>
      <c r="H648" s="231" t="s">
        <v>222</v>
      </c>
      <c r="I648" s="231" t="s">
        <v>224</v>
      </c>
      <c r="J648" s="231" t="s">
        <v>224</v>
      </c>
      <c r="K648" s="231" t="s">
        <v>224</v>
      </c>
      <c r="L648" s="231" t="s">
        <v>222</v>
      </c>
      <c r="M648" s="231" t="s">
        <v>222</v>
      </c>
      <c r="N648" s="231" t="s">
        <v>224</v>
      </c>
      <c r="O648" s="231" t="s">
        <v>222</v>
      </c>
      <c r="P648" s="231" t="s">
        <v>224</v>
      </c>
      <c r="Q648" s="231" t="s">
        <v>224</v>
      </c>
      <c r="R648" s="231" t="s">
        <v>224</v>
      </c>
      <c r="S648" s="231" t="s">
        <v>224</v>
      </c>
      <c r="T648" s="231" t="s">
        <v>224</v>
      </c>
      <c r="U648" s="231" t="s">
        <v>224</v>
      </c>
      <c r="V648" s="231" t="s">
        <v>224</v>
      </c>
      <c r="W648" s="231" t="s">
        <v>224</v>
      </c>
      <c r="X648" s="231" t="s">
        <v>222</v>
      </c>
      <c r="Y648" s="231" t="s">
        <v>224</v>
      </c>
      <c r="Z648" s="231" t="s">
        <v>224</v>
      </c>
      <c r="AA648" s="231" t="s">
        <v>222</v>
      </c>
      <c r="AB648" s="231" t="s">
        <v>222</v>
      </c>
      <c r="AC648" s="231" t="s">
        <v>224</v>
      </c>
      <c r="AD648" s="231" t="s">
        <v>224</v>
      </c>
      <c r="AE648" s="231" t="s">
        <v>222</v>
      </c>
      <c r="AF648" s="231" t="s">
        <v>222</v>
      </c>
      <c r="AG648" s="231" t="s">
        <v>224</v>
      </c>
      <c r="AH648" s="231" t="s">
        <v>224</v>
      </c>
      <c r="AI648" s="231" t="s">
        <v>224</v>
      </c>
      <c r="AJ648" s="231" t="s">
        <v>224</v>
      </c>
      <c r="AK648" s="231" t="s">
        <v>224</v>
      </c>
      <c r="AL648" s="231" t="s">
        <v>224</v>
      </c>
      <c r="AM648" s="231" t="s">
        <v>224</v>
      </c>
      <c r="AN648" s="231" t="s">
        <v>224</v>
      </c>
      <c r="AO648" s="231" t="s">
        <v>223</v>
      </c>
      <c r="AP648" s="231" t="s">
        <v>224</v>
      </c>
      <c r="AQ648" s="231">
        <v>40</v>
      </c>
    </row>
    <row r="649" spans="1:43" x14ac:dyDescent="0.3">
      <c r="A649" s="231">
        <v>212433</v>
      </c>
      <c r="B649" s="231" t="s">
        <v>61</v>
      </c>
      <c r="C649" s="231" t="s">
        <v>222</v>
      </c>
      <c r="D649" s="231" t="s">
        <v>224</v>
      </c>
      <c r="E649" s="231" t="s">
        <v>224</v>
      </c>
      <c r="F649" s="231" t="s">
        <v>222</v>
      </c>
      <c r="G649" s="231" t="s">
        <v>222</v>
      </c>
      <c r="H649" s="231" t="s">
        <v>224</v>
      </c>
      <c r="I649" s="231" t="s">
        <v>222</v>
      </c>
      <c r="J649" s="231" t="s">
        <v>222</v>
      </c>
      <c r="K649" s="231" t="s">
        <v>222</v>
      </c>
      <c r="L649" s="231" t="s">
        <v>224</v>
      </c>
      <c r="M649" s="231" t="s">
        <v>224</v>
      </c>
      <c r="N649" s="231" t="s">
        <v>224</v>
      </c>
      <c r="O649" s="231" t="s">
        <v>224</v>
      </c>
      <c r="P649" s="231" t="s">
        <v>224</v>
      </c>
      <c r="Q649" s="231" t="s">
        <v>224</v>
      </c>
      <c r="R649" s="231" t="s">
        <v>224</v>
      </c>
      <c r="S649" s="231" t="s">
        <v>222</v>
      </c>
      <c r="T649" s="231" t="s">
        <v>224</v>
      </c>
      <c r="U649" s="231" t="s">
        <v>224</v>
      </c>
      <c r="V649" s="231" t="s">
        <v>224</v>
      </c>
      <c r="W649" s="231" t="s">
        <v>224</v>
      </c>
      <c r="X649" s="231" t="s">
        <v>224</v>
      </c>
      <c r="Y649" s="231" t="s">
        <v>224</v>
      </c>
      <c r="Z649" s="231" t="s">
        <v>222</v>
      </c>
      <c r="AA649" s="231" t="s">
        <v>222</v>
      </c>
      <c r="AB649" s="231" t="s">
        <v>224</v>
      </c>
      <c r="AC649" s="231" t="s">
        <v>224</v>
      </c>
      <c r="AD649" s="231" t="s">
        <v>222</v>
      </c>
      <c r="AE649" s="231" t="s">
        <v>224</v>
      </c>
      <c r="AF649" s="231" t="s">
        <v>224</v>
      </c>
      <c r="AG649" s="231" t="s">
        <v>223</v>
      </c>
      <c r="AH649" s="231" t="s">
        <v>222</v>
      </c>
      <c r="AI649" s="231" t="s">
        <v>224</v>
      </c>
      <c r="AJ649" s="231" t="s">
        <v>224</v>
      </c>
      <c r="AK649" s="231" t="s">
        <v>223</v>
      </c>
      <c r="AL649" s="231" t="s">
        <v>224</v>
      </c>
      <c r="AM649" s="231" t="s">
        <v>223</v>
      </c>
      <c r="AN649" s="231" t="s">
        <v>224</v>
      </c>
      <c r="AO649" s="231" t="s">
        <v>224</v>
      </c>
      <c r="AP649" s="231" t="s">
        <v>224</v>
      </c>
      <c r="AQ649" s="231">
        <v>40</v>
      </c>
    </row>
    <row r="650" spans="1:43" x14ac:dyDescent="0.3">
      <c r="A650" s="231">
        <v>212434</v>
      </c>
      <c r="B650" s="231" t="s">
        <v>61</v>
      </c>
      <c r="C650" s="231" t="s">
        <v>222</v>
      </c>
      <c r="D650" s="231" t="s">
        <v>224</v>
      </c>
      <c r="E650" s="231" t="s">
        <v>224</v>
      </c>
      <c r="F650" s="231" t="s">
        <v>222</v>
      </c>
      <c r="G650" s="231" t="s">
        <v>224</v>
      </c>
      <c r="H650" s="231" t="s">
        <v>224</v>
      </c>
      <c r="I650" s="231" t="s">
        <v>224</v>
      </c>
      <c r="J650" s="231" t="s">
        <v>222</v>
      </c>
      <c r="K650" s="231" t="s">
        <v>224</v>
      </c>
      <c r="L650" s="231" t="s">
        <v>222</v>
      </c>
      <c r="M650" s="231" t="s">
        <v>222</v>
      </c>
      <c r="N650" s="231" t="s">
        <v>224</v>
      </c>
      <c r="O650" s="231" t="s">
        <v>222</v>
      </c>
      <c r="P650" s="231" t="s">
        <v>222</v>
      </c>
      <c r="Q650" s="231" t="s">
        <v>224</v>
      </c>
      <c r="R650" s="231" t="s">
        <v>224</v>
      </c>
      <c r="S650" s="231" t="s">
        <v>224</v>
      </c>
      <c r="T650" s="231" t="s">
        <v>224</v>
      </c>
      <c r="U650" s="231" t="s">
        <v>224</v>
      </c>
      <c r="V650" s="231" t="s">
        <v>224</v>
      </c>
      <c r="W650" s="231" t="s">
        <v>224</v>
      </c>
      <c r="X650" s="231" t="s">
        <v>224</v>
      </c>
      <c r="Y650" s="231" t="s">
        <v>222</v>
      </c>
      <c r="Z650" s="231" t="s">
        <v>224</v>
      </c>
      <c r="AA650" s="231" t="s">
        <v>222</v>
      </c>
      <c r="AB650" s="231" t="s">
        <v>222</v>
      </c>
      <c r="AC650" s="231" t="s">
        <v>224</v>
      </c>
      <c r="AD650" s="231" t="s">
        <v>222</v>
      </c>
      <c r="AE650" s="231" t="s">
        <v>222</v>
      </c>
      <c r="AF650" s="231" t="s">
        <v>224</v>
      </c>
      <c r="AG650" s="231" t="s">
        <v>224</v>
      </c>
      <c r="AH650" s="231" t="s">
        <v>224</v>
      </c>
      <c r="AI650" s="231" t="s">
        <v>222</v>
      </c>
      <c r="AJ650" s="231" t="s">
        <v>222</v>
      </c>
      <c r="AK650" s="231" t="s">
        <v>222</v>
      </c>
      <c r="AL650" s="231" t="s">
        <v>224</v>
      </c>
      <c r="AM650" s="231" t="s">
        <v>222</v>
      </c>
      <c r="AN650" s="231" t="s">
        <v>224</v>
      </c>
      <c r="AO650" s="231" t="s">
        <v>224</v>
      </c>
      <c r="AP650" s="231" t="s">
        <v>224</v>
      </c>
      <c r="AQ650" s="231">
        <v>40</v>
      </c>
    </row>
    <row r="651" spans="1:43" x14ac:dyDescent="0.3">
      <c r="A651" s="231">
        <v>212439</v>
      </c>
      <c r="B651" s="231" t="s">
        <v>61</v>
      </c>
      <c r="C651" s="231" t="s">
        <v>224</v>
      </c>
      <c r="D651" s="231" t="s">
        <v>224</v>
      </c>
      <c r="E651" s="231" t="s">
        <v>224</v>
      </c>
      <c r="F651" s="231" t="s">
        <v>224</v>
      </c>
      <c r="G651" s="231" t="s">
        <v>222</v>
      </c>
      <c r="H651" s="231" t="s">
        <v>223</v>
      </c>
      <c r="I651" s="231" t="s">
        <v>224</v>
      </c>
      <c r="J651" s="231" t="s">
        <v>224</v>
      </c>
      <c r="K651" s="231" t="s">
        <v>224</v>
      </c>
      <c r="L651" s="231" t="s">
        <v>222</v>
      </c>
      <c r="M651" s="231" t="s">
        <v>222</v>
      </c>
      <c r="N651" s="231" t="s">
        <v>224</v>
      </c>
      <c r="O651" s="231" t="s">
        <v>224</v>
      </c>
      <c r="P651" s="231" t="s">
        <v>224</v>
      </c>
      <c r="Q651" s="231" t="s">
        <v>224</v>
      </c>
      <c r="R651" s="231" t="s">
        <v>222</v>
      </c>
      <c r="S651" s="231" t="s">
        <v>224</v>
      </c>
      <c r="T651" s="231" t="s">
        <v>224</v>
      </c>
      <c r="U651" s="231" t="s">
        <v>224</v>
      </c>
      <c r="V651" s="231" t="s">
        <v>224</v>
      </c>
      <c r="W651" s="231" t="s">
        <v>224</v>
      </c>
      <c r="X651" s="231" t="s">
        <v>224</v>
      </c>
      <c r="Y651" s="231" t="s">
        <v>222</v>
      </c>
      <c r="Z651" s="231" t="s">
        <v>224</v>
      </c>
      <c r="AA651" s="231" t="s">
        <v>222</v>
      </c>
      <c r="AB651" s="231" t="s">
        <v>224</v>
      </c>
      <c r="AC651" s="231" t="s">
        <v>224</v>
      </c>
      <c r="AD651" s="231" t="s">
        <v>224</v>
      </c>
      <c r="AE651" s="231" t="s">
        <v>224</v>
      </c>
      <c r="AF651" s="231" t="s">
        <v>223</v>
      </c>
      <c r="AG651" s="231" t="s">
        <v>224</v>
      </c>
      <c r="AH651" s="231" t="s">
        <v>224</v>
      </c>
      <c r="AI651" s="231" t="s">
        <v>224</v>
      </c>
      <c r="AJ651" s="231" t="s">
        <v>224</v>
      </c>
      <c r="AK651" s="231" t="s">
        <v>224</v>
      </c>
      <c r="AL651" s="231" t="s">
        <v>224</v>
      </c>
      <c r="AM651" s="231" t="s">
        <v>224</v>
      </c>
      <c r="AN651" s="231" t="s">
        <v>222</v>
      </c>
      <c r="AO651" s="231" t="s">
        <v>222</v>
      </c>
      <c r="AP651" s="231" t="s">
        <v>222</v>
      </c>
      <c r="AQ651" s="231">
        <v>40</v>
      </c>
    </row>
    <row r="652" spans="1:43" x14ac:dyDescent="0.3">
      <c r="A652" s="231">
        <v>212470</v>
      </c>
      <c r="B652" s="231" t="s">
        <v>61</v>
      </c>
      <c r="C652" s="231" t="s">
        <v>222</v>
      </c>
      <c r="D652" s="231" t="s">
        <v>224</v>
      </c>
      <c r="E652" s="231" t="s">
        <v>224</v>
      </c>
      <c r="F652" s="231" t="s">
        <v>222</v>
      </c>
      <c r="G652" s="231" t="s">
        <v>222</v>
      </c>
      <c r="H652" s="231" t="s">
        <v>222</v>
      </c>
      <c r="I652" s="231" t="s">
        <v>224</v>
      </c>
      <c r="J652" s="231" t="s">
        <v>224</v>
      </c>
      <c r="K652" s="231" t="s">
        <v>224</v>
      </c>
      <c r="L652" s="231" t="s">
        <v>222</v>
      </c>
      <c r="M652" s="231" t="s">
        <v>222</v>
      </c>
      <c r="N652" s="231" t="s">
        <v>224</v>
      </c>
      <c r="O652" s="231" t="s">
        <v>222</v>
      </c>
      <c r="P652" s="231" t="s">
        <v>224</v>
      </c>
      <c r="Q652" s="231" t="s">
        <v>224</v>
      </c>
      <c r="R652" s="231" t="s">
        <v>222</v>
      </c>
      <c r="S652" s="231" t="s">
        <v>222</v>
      </c>
      <c r="T652" s="231" t="s">
        <v>224</v>
      </c>
      <c r="U652" s="231" t="s">
        <v>224</v>
      </c>
      <c r="V652" s="231" t="s">
        <v>224</v>
      </c>
      <c r="W652" s="231" t="s">
        <v>222</v>
      </c>
      <c r="X652" s="231" t="s">
        <v>224</v>
      </c>
      <c r="Y652" s="231" t="s">
        <v>224</v>
      </c>
      <c r="Z652" s="231" t="s">
        <v>224</v>
      </c>
      <c r="AA652" s="231" t="s">
        <v>223</v>
      </c>
      <c r="AB652" s="231" t="s">
        <v>222</v>
      </c>
      <c r="AC652" s="231" t="s">
        <v>224</v>
      </c>
      <c r="AD652" s="231" t="s">
        <v>222</v>
      </c>
      <c r="AE652" s="231" t="s">
        <v>222</v>
      </c>
      <c r="AF652" s="231" t="s">
        <v>222</v>
      </c>
      <c r="AG652" s="231" t="s">
        <v>224</v>
      </c>
      <c r="AH652" s="231" t="s">
        <v>224</v>
      </c>
      <c r="AI652" s="231" t="s">
        <v>224</v>
      </c>
      <c r="AJ652" s="231" t="s">
        <v>224</v>
      </c>
      <c r="AK652" s="231" t="s">
        <v>224</v>
      </c>
      <c r="AL652" s="231" t="s">
        <v>223</v>
      </c>
      <c r="AM652" s="231" t="s">
        <v>223</v>
      </c>
      <c r="AN652" s="231" t="s">
        <v>223</v>
      </c>
      <c r="AO652" s="231" t="s">
        <v>223</v>
      </c>
      <c r="AP652" s="231" t="s">
        <v>223</v>
      </c>
      <c r="AQ652" s="231">
        <v>40</v>
      </c>
    </row>
    <row r="653" spans="1:43" x14ac:dyDescent="0.3">
      <c r="A653" s="231">
        <v>212471</v>
      </c>
      <c r="B653" s="231" t="s">
        <v>61</v>
      </c>
      <c r="C653" s="231" t="s">
        <v>224</v>
      </c>
      <c r="D653" s="231" t="s">
        <v>224</v>
      </c>
      <c r="E653" s="231" t="s">
        <v>224</v>
      </c>
      <c r="F653" s="231" t="s">
        <v>222</v>
      </c>
      <c r="G653" s="231" t="s">
        <v>224</v>
      </c>
      <c r="H653" s="231" t="s">
        <v>222</v>
      </c>
      <c r="I653" s="231" t="s">
        <v>224</v>
      </c>
      <c r="J653" s="231" t="s">
        <v>224</v>
      </c>
      <c r="K653" s="231" t="s">
        <v>224</v>
      </c>
      <c r="L653" s="231" t="s">
        <v>222</v>
      </c>
      <c r="M653" s="231" t="s">
        <v>222</v>
      </c>
      <c r="N653" s="231" t="s">
        <v>224</v>
      </c>
      <c r="O653" s="231" t="s">
        <v>222</v>
      </c>
      <c r="P653" s="231" t="s">
        <v>224</v>
      </c>
      <c r="Q653" s="231" t="s">
        <v>222</v>
      </c>
      <c r="R653" s="231" t="s">
        <v>224</v>
      </c>
      <c r="S653" s="231" t="s">
        <v>224</v>
      </c>
      <c r="T653" s="231" t="s">
        <v>224</v>
      </c>
      <c r="U653" s="231" t="s">
        <v>224</v>
      </c>
      <c r="V653" s="231" t="s">
        <v>224</v>
      </c>
      <c r="W653" s="231" t="s">
        <v>224</v>
      </c>
      <c r="X653" s="231" t="s">
        <v>222</v>
      </c>
      <c r="Y653" s="231" t="s">
        <v>222</v>
      </c>
      <c r="Z653" s="231" t="s">
        <v>224</v>
      </c>
      <c r="AA653" s="231" t="s">
        <v>222</v>
      </c>
      <c r="AB653" s="231" t="s">
        <v>224</v>
      </c>
      <c r="AC653" s="231" t="s">
        <v>224</v>
      </c>
      <c r="AD653" s="231" t="s">
        <v>224</v>
      </c>
      <c r="AE653" s="231" t="s">
        <v>224</v>
      </c>
      <c r="AF653" s="231" t="s">
        <v>224</v>
      </c>
      <c r="AG653" s="231" t="s">
        <v>224</v>
      </c>
      <c r="AH653" s="231" t="s">
        <v>222</v>
      </c>
      <c r="AI653" s="231" t="s">
        <v>222</v>
      </c>
      <c r="AJ653" s="231" t="s">
        <v>224</v>
      </c>
      <c r="AK653" s="231" t="s">
        <v>222</v>
      </c>
      <c r="AL653" s="231" t="s">
        <v>224</v>
      </c>
      <c r="AM653" s="231" t="s">
        <v>224</v>
      </c>
      <c r="AN653" s="231" t="s">
        <v>222</v>
      </c>
      <c r="AO653" s="231" t="s">
        <v>222</v>
      </c>
      <c r="AP653" s="231" t="s">
        <v>224</v>
      </c>
      <c r="AQ653" s="231">
        <v>40</v>
      </c>
    </row>
    <row r="654" spans="1:43" x14ac:dyDescent="0.3">
      <c r="A654" s="231">
        <v>212473</v>
      </c>
      <c r="B654" s="231" t="s">
        <v>61</v>
      </c>
      <c r="C654" s="231" t="s">
        <v>222</v>
      </c>
      <c r="D654" s="231" t="s">
        <v>224</v>
      </c>
      <c r="E654" s="231" t="s">
        <v>224</v>
      </c>
      <c r="F654" s="231" t="s">
        <v>222</v>
      </c>
      <c r="G654" s="231" t="s">
        <v>222</v>
      </c>
      <c r="H654" s="231" t="s">
        <v>222</v>
      </c>
      <c r="I654" s="231" t="s">
        <v>224</v>
      </c>
      <c r="J654" s="231" t="s">
        <v>224</v>
      </c>
      <c r="K654" s="231" t="s">
        <v>222</v>
      </c>
      <c r="L654" s="231" t="s">
        <v>222</v>
      </c>
      <c r="M654" s="231" t="s">
        <v>222</v>
      </c>
      <c r="N654" s="231" t="s">
        <v>222</v>
      </c>
      <c r="O654" s="231" t="s">
        <v>222</v>
      </c>
      <c r="P654" s="231" t="s">
        <v>222</v>
      </c>
      <c r="Q654" s="231" t="s">
        <v>222</v>
      </c>
      <c r="R654" s="231" t="s">
        <v>222</v>
      </c>
      <c r="S654" s="231" t="s">
        <v>222</v>
      </c>
      <c r="T654" s="231" t="s">
        <v>224</v>
      </c>
      <c r="U654" s="231" t="s">
        <v>224</v>
      </c>
      <c r="V654" s="231" t="s">
        <v>224</v>
      </c>
      <c r="W654" s="231" t="s">
        <v>222</v>
      </c>
      <c r="X654" s="231" t="s">
        <v>224</v>
      </c>
      <c r="Y654" s="231" t="s">
        <v>224</v>
      </c>
      <c r="Z654" s="231" t="s">
        <v>222</v>
      </c>
      <c r="AA654" s="231" t="s">
        <v>222</v>
      </c>
      <c r="AB654" s="231" t="s">
        <v>222</v>
      </c>
      <c r="AC654" s="231" t="s">
        <v>224</v>
      </c>
      <c r="AD654" s="231" t="s">
        <v>224</v>
      </c>
      <c r="AE654" s="231" t="s">
        <v>224</v>
      </c>
      <c r="AF654" s="231" t="s">
        <v>224</v>
      </c>
      <c r="AG654" s="231" t="s">
        <v>224</v>
      </c>
      <c r="AH654" s="231" t="s">
        <v>224</v>
      </c>
      <c r="AI654" s="231" t="s">
        <v>224</v>
      </c>
      <c r="AJ654" s="231" t="s">
        <v>224</v>
      </c>
      <c r="AK654" s="231" t="s">
        <v>224</v>
      </c>
      <c r="AL654" s="231" t="s">
        <v>223</v>
      </c>
      <c r="AM654" s="231" t="s">
        <v>223</v>
      </c>
      <c r="AN654" s="231" t="s">
        <v>223</v>
      </c>
      <c r="AO654" s="231" t="s">
        <v>223</v>
      </c>
      <c r="AP654" s="231" t="s">
        <v>223</v>
      </c>
      <c r="AQ654" s="231">
        <v>40</v>
      </c>
    </row>
    <row r="655" spans="1:43" x14ac:dyDescent="0.3">
      <c r="A655" s="231">
        <v>212481</v>
      </c>
      <c r="B655" s="231" t="s">
        <v>61</v>
      </c>
      <c r="C655" s="231" t="s">
        <v>222</v>
      </c>
      <c r="D655" s="231" t="s">
        <v>224</v>
      </c>
      <c r="E655" s="231" t="s">
        <v>222</v>
      </c>
      <c r="F655" s="231" t="s">
        <v>222</v>
      </c>
      <c r="G655" s="231" t="s">
        <v>222</v>
      </c>
      <c r="H655" s="231" t="s">
        <v>224</v>
      </c>
      <c r="I655" s="231" t="s">
        <v>222</v>
      </c>
      <c r="J655" s="231" t="s">
        <v>224</v>
      </c>
      <c r="K655" s="231" t="s">
        <v>222</v>
      </c>
      <c r="L655" s="231" t="s">
        <v>224</v>
      </c>
      <c r="M655" s="231" t="s">
        <v>222</v>
      </c>
      <c r="N655" s="231" t="s">
        <v>224</v>
      </c>
      <c r="O655" s="231" t="s">
        <v>224</v>
      </c>
      <c r="P655" s="231" t="s">
        <v>222</v>
      </c>
      <c r="Q655" s="231" t="s">
        <v>224</v>
      </c>
      <c r="R655" s="231" t="s">
        <v>222</v>
      </c>
      <c r="S655" s="231" t="s">
        <v>224</v>
      </c>
      <c r="T655" s="231" t="s">
        <v>224</v>
      </c>
      <c r="U655" s="231" t="s">
        <v>224</v>
      </c>
      <c r="V655" s="231" t="s">
        <v>224</v>
      </c>
      <c r="W655" s="231" t="s">
        <v>222</v>
      </c>
      <c r="X655" s="231" t="s">
        <v>224</v>
      </c>
      <c r="Y655" s="231" t="s">
        <v>224</v>
      </c>
      <c r="Z655" s="231" t="s">
        <v>224</v>
      </c>
      <c r="AA655" s="231" t="s">
        <v>222</v>
      </c>
      <c r="AB655" s="231" t="s">
        <v>224</v>
      </c>
      <c r="AC655" s="231" t="s">
        <v>224</v>
      </c>
      <c r="AD655" s="231" t="s">
        <v>224</v>
      </c>
      <c r="AE655" s="231" t="s">
        <v>224</v>
      </c>
      <c r="AF655" s="231" t="s">
        <v>224</v>
      </c>
      <c r="AG655" s="231" t="s">
        <v>222</v>
      </c>
      <c r="AH655" s="231" t="s">
        <v>224</v>
      </c>
      <c r="AI655" s="231" t="s">
        <v>222</v>
      </c>
      <c r="AJ655" s="231" t="s">
        <v>224</v>
      </c>
      <c r="AK655" s="231" t="s">
        <v>222</v>
      </c>
      <c r="AL655" s="231" t="s">
        <v>224</v>
      </c>
      <c r="AM655" s="231" t="s">
        <v>224</v>
      </c>
      <c r="AN655" s="231" t="s">
        <v>224</v>
      </c>
      <c r="AO655" s="231" t="s">
        <v>224</v>
      </c>
      <c r="AP655" s="231" t="s">
        <v>224</v>
      </c>
      <c r="AQ655" s="231">
        <v>40</v>
      </c>
    </row>
    <row r="656" spans="1:43" x14ac:dyDescent="0.3">
      <c r="A656" s="231">
        <v>212501</v>
      </c>
      <c r="B656" s="231" t="s">
        <v>61</v>
      </c>
      <c r="C656" s="231" t="s">
        <v>222</v>
      </c>
      <c r="D656" s="231" t="s">
        <v>224</v>
      </c>
      <c r="E656" s="231" t="s">
        <v>224</v>
      </c>
      <c r="F656" s="231" t="s">
        <v>222</v>
      </c>
      <c r="G656" s="231" t="s">
        <v>222</v>
      </c>
      <c r="H656" s="231" t="s">
        <v>224</v>
      </c>
      <c r="I656" s="231" t="s">
        <v>224</v>
      </c>
      <c r="J656" s="231" t="s">
        <v>222</v>
      </c>
      <c r="K656" s="231" t="s">
        <v>224</v>
      </c>
      <c r="L656" s="231" t="s">
        <v>222</v>
      </c>
      <c r="M656" s="231" t="s">
        <v>224</v>
      </c>
      <c r="N656" s="231" t="s">
        <v>224</v>
      </c>
      <c r="O656" s="231" t="s">
        <v>224</v>
      </c>
      <c r="P656" s="231" t="s">
        <v>222</v>
      </c>
      <c r="Q656" s="231" t="s">
        <v>222</v>
      </c>
      <c r="R656" s="231" t="s">
        <v>224</v>
      </c>
      <c r="S656" s="231" t="s">
        <v>222</v>
      </c>
      <c r="T656" s="231" t="s">
        <v>224</v>
      </c>
      <c r="U656" s="231" t="s">
        <v>224</v>
      </c>
      <c r="V656" s="231" t="s">
        <v>222</v>
      </c>
      <c r="W656" s="231" t="s">
        <v>224</v>
      </c>
      <c r="X656" s="231" t="s">
        <v>224</v>
      </c>
      <c r="Y656" s="231" t="s">
        <v>224</v>
      </c>
      <c r="Z656" s="231" t="s">
        <v>224</v>
      </c>
      <c r="AA656" s="231" t="s">
        <v>222</v>
      </c>
      <c r="AB656" s="231" t="s">
        <v>222</v>
      </c>
      <c r="AC656" s="231" t="s">
        <v>224</v>
      </c>
      <c r="AD656" s="231" t="s">
        <v>222</v>
      </c>
      <c r="AE656" s="231" t="s">
        <v>222</v>
      </c>
      <c r="AF656" s="231" t="s">
        <v>222</v>
      </c>
      <c r="AG656" s="231" t="s">
        <v>222</v>
      </c>
      <c r="AH656" s="231" t="s">
        <v>222</v>
      </c>
      <c r="AI656" s="231" t="s">
        <v>222</v>
      </c>
      <c r="AJ656" s="231" t="s">
        <v>224</v>
      </c>
      <c r="AK656" s="231" t="s">
        <v>222</v>
      </c>
      <c r="AL656" s="231" t="s">
        <v>224</v>
      </c>
      <c r="AM656" s="231" t="s">
        <v>224</v>
      </c>
      <c r="AN656" s="231" t="s">
        <v>224</v>
      </c>
      <c r="AO656" s="231" t="s">
        <v>224</v>
      </c>
      <c r="AP656" s="231" t="s">
        <v>224</v>
      </c>
      <c r="AQ656" s="231">
        <v>40</v>
      </c>
    </row>
    <row r="657" spans="1:43" x14ac:dyDescent="0.3">
      <c r="A657" s="231">
        <v>212513</v>
      </c>
      <c r="B657" s="231" t="s">
        <v>61</v>
      </c>
      <c r="C657" s="231" t="s">
        <v>222</v>
      </c>
      <c r="D657" s="231" t="s">
        <v>224</v>
      </c>
      <c r="E657" s="231" t="s">
        <v>222</v>
      </c>
      <c r="F657" s="231" t="s">
        <v>222</v>
      </c>
      <c r="G657" s="231" t="s">
        <v>222</v>
      </c>
      <c r="H657" s="231" t="s">
        <v>224</v>
      </c>
      <c r="I657" s="231" t="s">
        <v>222</v>
      </c>
      <c r="J657" s="231" t="s">
        <v>224</v>
      </c>
      <c r="K657" s="231" t="s">
        <v>224</v>
      </c>
      <c r="L657" s="231" t="s">
        <v>224</v>
      </c>
      <c r="M657" s="231" t="s">
        <v>224</v>
      </c>
      <c r="N657" s="231" t="s">
        <v>224</v>
      </c>
      <c r="O657" s="231" t="s">
        <v>224</v>
      </c>
      <c r="P657" s="231" t="s">
        <v>222</v>
      </c>
      <c r="Q657" s="231" t="s">
        <v>223</v>
      </c>
      <c r="R657" s="231" t="s">
        <v>224</v>
      </c>
      <c r="S657" s="231" t="s">
        <v>223</v>
      </c>
      <c r="T657" s="231" t="s">
        <v>224</v>
      </c>
      <c r="U657" s="231" t="s">
        <v>224</v>
      </c>
      <c r="V657" s="231" t="s">
        <v>224</v>
      </c>
      <c r="W657" s="231" t="s">
        <v>224</v>
      </c>
      <c r="X657" s="231" t="s">
        <v>222</v>
      </c>
      <c r="Y657" s="231" t="s">
        <v>224</v>
      </c>
      <c r="Z657" s="231" t="s">
        <v>224</v>
      </c>
      <c r="AA657" s="231" t="s">
        <v>222</v>
      </c>
      <c r="AB657" s="231" t="s">
        <v>224</v>
      </c>
      <c r="AC657" s="231" t="s">
        <v>224</v>
      </c>
      <c r="AD657" s="231" t="s">
        <v>224</v>
      </c>
      <c r="AE657" s="231" t="s">
        <v>224</v>
      </c>
      <c r="AF657" s="231" t="s">
        <v>223</v>
      </c>
      <c r="AG657" s="231" t="s">
        <v>224</v>
      </c>
      <c r="AH657" s="231" t="s">
        <v>224</v>
      </c>
      <c r="AI657" s="231" t="s">
        <v>224</v>
      </c>
      <c r="AJ657" s="231" t="s">
        <v>224</v>
      </c>
      <c r="AK657" s="231" t="s">
        <v>224</v>
      </c>
      <c r="AL657" s="231" t="s">
        <v>223</v>
      </c>
      <c r="AM657" s="231" t="s">
        <v>223</v>
      </c>
      <c r="AN657" s="231" t="s">
        <v>223</v>
      </c>
      <c r="AO657" s="231" t="s">
        <v>223</v>
      </c>
      <c r="AP657" s="231" t="s">
        <v>223</v>
      </c>
      <c r="AQ657" s="231">
        <v>40</v>
      </c>
    </row>
    <row r="658" spans="1:43" x14ac:dyDescent="0.3">
      <c r="A658" s="231">
        <v>212518</v>
      </c>
      <c r="B658" s="231" t="s">
        <v>61</v>
      </c>
      <c r="C658" s="231" t="s">
        <v>224</v>
      </c>
      <c r="D658" s="231" t="s">
        <v>222</v>
      </c>
      <c r="E658" s="231" t="s">
        <v>224</v>
      </c>
      <c r="F658" s="231" t="s">
        <v>222</v>
      </c>
      <c r="G658" s="231" t="s">
        <v>222</v>
      </c>
      <c r="H658" s="231" t="s">
        <v>224</v>
      </c>
      <c r="I658" s="231" t="s">
        <v>222</v>
      </c>
      <c r="J658" s="231" t="s">
        <v>222</v>
      </c>
      <c r="K658" s="231" t="s">
        <v>224</v>
      </c>
      <c r="L658" s="231" t="s">
        <v>222</v>
      </c>
      <c r="M658" s="231" t="s">
        <v>222</v>
      </c>
      <c r="N658" s="231" t="s">
        <v>224</v>
      </c>
      <c r="O658" s="231" t="s">
        <v>224</v>
      </c>
      <c r="P658" s="231" t="s">
        <v>222</v>
      </c>
      <c r="Q658" s="231" t="s">
        <v>222</v>
      </c>
      <c r="R658" s="231" t="s">
        <v>224</v>
      </c>
      <c r="S658" s="231" t="s">
        <v>224</v>
      </c>
      <c r="T658" s="231" t="s">
        <v>222</v>
      </c>
      <c r="U658" s="231" t="s">
        <v>224</v>
      </c>
      <c r="V658" s="231" t="s">
        <v>224</v>
      </c>
      <c r="W658" s="231" t="s">
        <v>224</v>
      </c>
      <c r="X658" s="231" t="s">
        <v>224</v>
      </c>
      <c r="Y658" s="231" t="s">
        <v>224</v>
      </c>
      <c r="Z658" s="231" t="s">
        <v>224</v>
      </c>
      <c r="AA658" s="231" t="s">
        <v>224</v>
      </c>
      <c r="AB658" s="231" t="s">
        <v>224</v>
      </c>
      <c r="AC658" s="231" t="s">
        <v>224</v>
      </c>
      <c r="AD658" s="231" t="s">
        <v>222</v>
      </c>
      <c r="AE658" s="231" t="s">
        <v>222</v>
      </c>
      <c r="AF658" s="231" t="s">
        <v>222</v>
      </c>
      <c r="AG658" s="231" t="s">
        <v>224</v>
      </c>
      <c r="AH658" s="231" t="s">
        <v>224</v>
      </c>
      <c r="AI658" s="231" t="s">
        <v>224</v>
      </c>
      <c r="AJ658" s="231" t="s">
        <v>224</v>
      </c>
      <c r="AK658" s="231" t="s">
        <v>222</v>
      </c>
      <c r="AL658" s="231" t="s">
        <v>223</v>
      </c>
      <c r="AM658" s="231" t="s">
        <v>223</v>
      </c>
      <c r="AN658" s="231" t="s">
        <v>223</v>
      </c>
      <c r="AO658" s="231" t="s">
        <v>224</v>
      </c>
      <c r="AP658" s="231" t="s">
        <v>222</v>
      </c>
      <c r="AQ658" s="231">
        <v>40</v>
      </c>
    </row>
    <row r="659" spans="1:43" x14ac:dyDescent="0.3">
      <c r="A659" s="231">
        <v>212534</v>
      </c>
      <c r="B659" s="231" t="s">
        <v>61</v>
      </c>
      <c r="C659" s="231" t="s">
        <v>224</v>
      </c>
      <c r="D659" s="231" t="s">
        <v>224</v>
      </c>
      <c r="E659" s="231" t="s">
        <v>224</v>
      </c>
      <c r="F659" s="231" t="s">
        <v>222</v>
      </c>
      <c r="G659" s="231" t="s">
        <v>222</v>
      </c>
      <c r="H659" s="231" t="s">
        <v>224</v>
      </c>
      <c r="I659" s="231" t="s">
        <v>224</v>
      </c>
      <c r="J659" s="231" t="s">
        <v>224</v>
      </c>
      <c r="K659" s="231" t="s">
        <v>222</v>
      </c>
      <c r="L659" s="231" t="s">
        <v>224</v>
      </c>
      <c r="M659" s="231" t="s">
        <v>222</v>
      </c>
      <c r="N659" s="231" t="s">
        <v>224</v>
      </c>
      <c r="O659" s="231" t="s">
        <v>224</v>
      </c>
      <c r="P659" s="231" t="s">
        <v>224</v>
      </c>
      <c r="Q659" s="231" t="s">
        <v>222</v>
      </c>
      <c r="R659" s="231" t="s">
        <v>224</v>
      </c>
      <c r="S659" s="231" t="s">
        <v>222</v>
      </c>
      <c r="T659" s="231" t="s">
        <v>224</v>
      </c>
      <c r="U659" s="231" t="s">
        <v>224</v>
      </c>
      <c r="V659" s="231" t="s">
        <v>222</v>
      </c>
      <c r="W659" s="231" t="s">
        <v>224</v>
      </c>
      <c r="X659" s="231" t="s">
        <v>224</v>
      </c>
      <c r="Y659" s="231" t="s">
        <v>222</v>
      </c>
      <c r="Z659" s="231" t="s">
        <v>222</v>
      </c>
      <c r="AA659" s="231" t="s">
        <v>222</v>
      </c>
      <c r="AB659" s="231" t="s">
        <v>222</v>
      </c>
      <c r="AC659" s="231" t="s">
        <v>224</v>
      </c>
      <c r="AD659" s="231" t="s">
        <v>223</v>
      </c>
      <c r="AE659" s="231" t="s">
        <v>224</v>
      </c>
      <c r="AF659" s="231" t="s">
        <v>224</v>
      </c>
      <c r="AG659" s="231" t="s">
        <v>224</v>
      </c>
      <c r="AH659" s="231" t="s">
        <v>224</v>
      </c>
      <c r="AI659" s="231" t="s">
        <v>224</v>
      </c>
      <c r="AJ659" s="231" t="s">
        <v>224</v>
      </c>
      <c r="AK659" s="231" t="s">
        <v>224</v>
      </c>
      <c r="AL659" s="231" t="s">
        <v>223</v>
      </c>
      <c r="AM659" s="231" t="s">
        <v>223</v>
      </c>
      <c r="AN659" s="231" t="s">
        <v>223</v>
      </c>
      <c r="AO659" s="231" t="s">
        <v>223</v>
      </c>
      <c r="AP659" s="231" t="s">
        <v>223</v>
      </c>
      <c r="AQ659" s="231">
        <v>40</v>
      </c>
    </row>
    <row r="660" spans="1:43" x14ac:dyDescent="0.3">
      <c r="A660" s="231">
        <v>212539</v>
      </c>
      <c r="B660" s="231" t="s">
        <v>61</v>
      </c>
      <c r="C660" s="231" t="s">
        <v>222</v>
      </c>
      <c r="D660" s="231" t="s">
        <v>224</v>
      </c>
      <c r="E660" s="231" t="s">
        <v>224</v>
      </c>
      <c r="F660" s="231" t="s">
        <v>222</v>
      </c>
      <c r="G660" s="231" t="s">
        <v>222</v>
      </c>
      <c r="H660" s="231" t="s">
        <v>224</v>
      </c>
      <c r="I660" s="231" t="s">
        <v>222</v>
      </c>
      <c r="J660" s="231" t="s">
        <v>222</v>
      </c>
      <c r="K660" s="231" t="s">
        <v>224</v>
      </c>
      <c r="L660" s="231" t="s">
        <v>222</v>
      </c>
      <c r="M660" s="231" t="s">
        <v>224</v>
      </c>
      <c r="N660" s="231" t="s">
        <v>224</v>
      </c>
      <c r="O660" s="231" t="s">
        <v>224</v>
      </c>
      <c r="P660" s="231" t="s">
        <v>224</v>
      </c>
      <c r="Q660" s="231" t="s">
        <v>224</v>
      </c>
      <c r="R660" s="231" t="s">
        <v>224</v>
      </c>
      <c r="S660" s="231" t="s">
        <v>222</v>
      </c>
      <c r="T660" s="231" t="s">
        <v>224</v>
      </c>
      <c r="U660" s="231" t="s">
        <v>224</v>
      </c>
      <c r="V660" s="231" t="s">
        <v>224</v>
      </c>
      <c r="W660" s="231" t="s">
        <v>222</v>
      </c>
      <c r="X660" s="231" t="s">
        <v>222</v>
      </c>
      <c r="Y660" s="231" t="s">
        <v>224</v>
      </c>
      <c r="Z660" s="231" t="s">
        <v>224</v>
      </c>
      <c r="AA660" s="231" t="s">
        <v>222</v>
      </c>
      <c r="AB660" s="231" t="s">
        <v>224</v>
      </c>
      <c r="AC660" s="231" t="s">
        <v>224</v>
      </c>
      <c r="AD660" s="231" t="s">
        <v>224</v>
      </c>
      <c r="AE660" s="231" t="s">
        <v>224</v>
      </c>
      <c r="AF660" s="231" t="s">
        <v>222</v>
      </c>
      <c r="AG660" s="231" t="s">
        <v>224</v>
      </c>
      <c r="AH660" s="231" t="s">
        <v>224</v>
      </c>
      <c r="AI660" s="231" t="s">
        <v>222</v>
      </c>
      <c r="AJ660" s="231" t="s">
        <v>224</v>
      </c>
      <c r="AK660" s="231" t="s">
        <v>222</v>
      </c>
      <c r="AL660" s="231" t="s">
        <v>222</v>
      </c>
      <c r="AM660" s="231" t="s">
        <v>224</v>
      </c>
      <c r="AN660" s="231" t="s">
        <v>224</v>
      </c>
      <c r="AO660" s="231" t="s">
        <v>222</v>
      </c>
      <c r="AP660" s="231" t="s">
        <v>222</v>
      </c>
      <c r="AQ660" s="231">
        <v>40</v>
      </c>
    </row>
    <row r="661" spans="1:43" x14ac:dyDescent="0.3">
      <c r="A661" s="231">
        <v>212541</v>
      </c>
      <c r="B661" s="231" t="s">
        <v>61</v>
      </c>
      <c r="C661" s="231" t="s">
        <v>224</v>
      </c>
      <c r="D661" s="231" t="s">
        <v>224</v>
      </c>
      <c r="E661" s="231" t="s">
        <v>224</v>
      </c>
      <c r="F661" s="231" t="s">
        <v>222</v>
      </c>
      <c r="G661" s="231" t="s">
        <v>224</v>
      </c>
      <c r="H661" s="231" t="s">
        <v>224</v>
      </c>
      <c r="I661" s="231" t="s">
        <v>224</v>
      </c>
      <c r="J661" s="231" t="s">
        <v>224</v>
      </c>
      <c r="K661" s="231" t="s">
        <v>224</v>
      </c>
      <c r="L661" s="231" t="s">
        <v>224</v>
      </c>
      <c r="M661" s="231" t="s">
        <v>224</v>
      </c>
      <c r="N661" s="231" t="s">
        <v>224</v>
      </c>
      <c r="O661" s="231" t="s">
        <v>224</v>
      </c>
      <c r="P661" s="231" t="s">
        <v>224</v>
      </c>
      <c r="Q661" s="231" t="s">
        <v>224</v>
      </c>
      <c r="R661" s="231" t="s">
        <v>223</v>
      </c>
      <c r="S661" s="231" t="s">
        <v>224</v>
      </c>
      <c r="T661" s="231" t="s">
        <v>224</v>
      </c>
      <c r="U661" s="231" t="s">
        <v>224</v>
      </c>
      <c r="V661" s="231" t="s">
        <v>224</v>
      </c>
      <c r="W661" s="231" t="s">
        <v>224</v>
      </c>
      <c r="X661" s="231" t="s">
        <v>224</v>
      </c>
      <c r="Y661" s="231" t="s">
        <v>222</v>
      </c>
      <c r="Z661" s="231" t="s">
        <v>224</v>
      </c>
      <c r="AA661" s="231" t="s">
        <v>222</v>
      </c>
      <c r="AB661" s="231" t="s">
        <v>224</v>
      </c>
      <c r="AC661" s="231" t="s">
        <v>224</v>
      </c>
      <c r="AD661" s="231" t="s">
        <v>224</v>
      </c>
      <c r="AE661" s="231" t="s">
        <v>224</v>
      </c>
      <c r="AF661" s="231" t="s">
        <v>222</v>
      </c>
      <c r="AG661" s="231" t="s">
        <v>224</v>
      </c>
      <c r="AH661" s="231" t="s">
        <v>224</v>
      </c>
      <c r="AI661" s="231" t="s">
        <v>224</v>
      </c>
      <c r="AJ661" s="231" t="s">
        <v>224</v>
      </c>
      <c r="AK661" s="231" t="s">
        <v>224</v>
      </c>
      <c r="AL661" s="231" t="s">
        <v>223</v>
      </c>
      <c r="AM661" s="231" t="s">
        <v>224</v>
      </c>
      <c r="AN661" s="231" t="s">
        <v>223</v>
      </c>
      <c r="AO661" s="231" t="s">
        <v>224</v>
      </c>
      <c r="AP661" s="231" t="s">
        <v>224</v>
      </c>
      <c r="AQ661" s="231">
        <v>40</v>
      </c>
    </row>
    <row r="662" spans="1:43" x14ac:dyDescent="0.3">
      <c r="A662" s="231">
        <v>212543</v>
      </c>
      <c r="B662" s="231" t="s">
        <v>61</v>
      </c>
      <c r="C662" s="231" t="s">
        <v>224</v>
      </c>
      <c r="D662" s="231" t="s">
        <v>224</v>
      </c>
      <c r="E662" s="231" t="s">
        <v>224</v>
      </c>
      <c r="F662" s="231" t="s">
        <v>222</v>
      </c>
      <c r="G662" s="231" t="s">
        <v>224</v>
      </c>
      <c r="H662" s="231" t="s">
        <v>224</v>
      </c>
      <c r="I662" s="231" t="s">
        <v>224</v>
      </c>
      <c r="J662" s="231" t="s">
        <v>224</v>
      </c>
      <c r="K662" s="231" t="s">
        <v>224</v>
      </c>
      <c r="L662" s="231" t="s">
        <v>224</v>
      </c>
      <c r="M662" s="231" t="s">
        <v>224</v>
      </c>
      <c r="N662" s="231" t="s">
        <v>224</v>
      </c>
      <c r="O662" s="231" t="s">
        <v>224</v>
      </c>
      <c r="P662" s="231" t="s">
        <v>224</v>
      </c>
      <c r="Q662" s="231" t="s">
        <v>224</v>
      </c>
      <c r="R662" s="231" t="s">
        <v>224</v>
      </c>
      <c r="S662" s="231" t="s">
        <v>224</v>
      </c>
      <c r="T662" s="231" t="s">
        <v>224</v>
      </c>
      <c r="U662" s="231" t="s">
        <v>224</v>
      </c>
      <c r="V662" s="231" t="s">
        <v>224</v>
      </c>
      <c r="W662" s="231" t="s">
        <v>224</v>
      </c>
      <c r="X662" s="231" t="s">
        <v>224</v>
      </c>
      <c r="Y662" s="231" t="s">
        <v>224</v>
      </c>
      <c r="Z662" s="231" t="s">
        <v>224</v>
      </c>
      <c r="AA662" s="231" t="s">
        <v>224</v>
      </c>
      <c r="AB662" s="231" t="s">
        <v>224</v>
      </c>
      <c r="AC662" s="231" t="s">
        <v>224</v>
      </c>
      <c r="AD662" s="231" t="s">
        <v>222</v>
      </c>
      <c r="AE662" s="231" t="s">
        <v>224</v>
      </c>
      <c r="AF662" s="231" t="s">
        <v>224</v>
      </c>
      <c r="AG662" s="231" t="s">
        <v>224</v>
      </c>
      <c r="AH662" s="231" t="s">
        <v>224</v>
      </c>
      <c r="AI662" s="231" t="s">
        <v>222</v>
      </c>
      <c r="AJ662" s="231" t="s">
        <v>222</v>
      </c>
      <c r="AK662" s="231" t="s">
        <v>222</v>
      </c>
      <c r="AL662" s="231" t="s">
        <v>224</v>
      </c>
      <c r="AM662" s="231" t="s">
        <v>224</v>
      </c>
      <c r="AN662" s="231" t="s">
        <v>222</v>
      </c>
      <c r="AO662" s="231" t="s">
        <v>224</v>
      </c>
      <c r="AP662" s="231" t="s">
        <v>224</v>
      </c>
      <c r="AQ662" s="231">
        <v>40</v>
      </c>
    </row>
    <row r="663" spans="1:43" x14ac:dyDescent="0.3">
      <c r="A663" s="231">
        <v>212545</v>
      </c>
      <c r="B663" s="231" t="s">
        <v>61</v>
      </c>
      <c r="C663" s="231" t="s">
        <v>222</v>
      </c>
      <c r="D663" s="231" t="s">
        <v>224</v>
      </c>
      <c r="E663" s="231" t="s">
        <v>222</v>
      </c>
      <c r="F663" s="231" t="s">
        <v>222</v>
      </c>
      <c r="G663" s="231" t="s">
        <v>224</v>
      </c>
      <c r="H663" s="231" t="s">
        <v>222</v>
      </c>
      <c r="I663" s="231" t="s">
        <v>224</v>
      </c>
      <c r="J663" s="231" t="s">
        <v>224</v>
      </c>
      <c r="K663" s="231" t="s">
        <v>224</v>
      </c>
      <c r="L663" s="231" t="s">
        <v>224</v>
      </c>
      <c r="M663" s="231" t="s">
        <v>222</v>
      </c>
      <c r="N663" s="231" t="s">
        <v>224</v>
      </c>
      <c r="O663" s="231" t="s">
        <v>224</v>
      </c>
      <c r="P663" s="231" t="s">
        <v>222</v>
      </c>
      <c r="Q663" s="231" t="s">
        <v>222</v>
      </c>
      <c r="R663" s="231" t="s">
        <v>223</v>
      </c>
      <c r="S663" s="231" t="s">
        <v>224</v>
      </c>
      <c r="T663" s="231" t="s">
        <v>224</v>
      </c>
      <c r="U663" s="231" t="s">
        <v>224</v>
      </c>
      <c r="V663" s="231" t="s">
        <v>224</v>
      </c>
      <c r="W663" s="231" t="s">
        <v>224</v>
      </c>
      <c r="X663" s="231" t="s">
        <v>224</v>
      </c>
      <c r="Y663" s="231" t="s">
        <v>222</v>
      </c>
      <c r="Z663" s="231" t="s">
        <v>224</v>
      </c>
      <c r="AA663" s="231" t="s">
        <v>222</v>
      </c>
      <c r="AB663" s="231" t="s">
        <v>224</v>
      </c>
      <c r="AC663" s="231" t="s">
        <v>224</v>
      </c>
      <c r="AD663" s="231" t="s">
        <v>222</v>
      </c>
      <c r="AE663" s="231" t="s">
        <v>222</v>
      </c>
      <c r="AF663" s="231" t="s">
        <v>224</v>
      </c>
      <c r="AG663" s="231" t="s">
        <v>222</v>
      </c>
      <c r="AH663" s="231" t="s">
        <v>224</v>
      </c>
      <c r="AI663" s="231" t="s">
        <v>224</v>
      </c>
      <c r="AJ663" s="231" t="s">
        <v>224</v>
      </c>
      <c r="AK663" s="231" t="s">
        <v>222</v>
      </c>
      <c r="AL663" s="231" t="s">
        <v>223</v>
      </c>
      <c r="AM663" s="231" t="s">
        <v>224</v>
      </c>
      <c r="AN663" s="231" t="s">
        <v>223</v>
      </c>
      <c r="AO663" s="231" t="s">
        <v>223</v>
      </c>
      <c r="AP663" s="231" t="s">
        <v>224</v>
      </c>
      <c r="AQ663" s="231">
        <v>40</v>
      </c>
    </row>
    <row r="664" spans="1:43" x14ac:dyDescent="0.3">
      <c r="A664" s="231">
        <v>212548</v>
      </c>
      <c r="B664" s="231" t="s">
        <v>61</v>
      </c>
      <c r="C664" s="231" t="s">
        <v>224</v>
      </c>
      <c r="D664" s="231" t="s">
        <v>224</v>
      </c>
      <c r="E664" s="231" t="s">
        <v>224</v>
      </c>
      <c r="F664" s="231" t="s">
        <v>222</v>
      </c>
      <c r="G664" s="231" t="s">
        <v>224</v>
      </c>
      <c r="H664" s="231" t="s">
        <v>224</v>
      </c>
      <c r="I664" s="231" t="s">
        <v>224</v>
      </c>
      <c r="J664" s="231" t="s">
        <v>222</v>
      </c>
      <c r="K664" s="231" t="s">
        <v>224</v>
      </c>
      <c r="L664" s="231" t="s">
        <v>222</v>
      </c>
      <c r="M664" s="231" t="s">
        <v>224</v>
      </c>
      <c r="N664" s="231" t="s">
        <v>224</v>
      </c>
      <c r="O664" s="231" t="s">
        <v>224</v>
      </c>
      <c r="P664" s="231" t="s">
        <v>222</v>
      </c>
      <c r="Q664" s="231" t="s">
        <v>222</v>
      </c>
      <c r="R664" s="231" t="s">
        <v>224</v>
      </c>
      <c r="S664" s="231" t="s">
        <v>224</v>
      </c>
      <c r="T664" s="231" t="s">
        <v>224</v>
      </c>
      <c r="U664" s="231" t="s">
        <v>224</v>
      </c>
      <c r="V664" s="231" t="s">
        <v>224</v>
      </c>
      <c r="W664" s="231" t="s">
        <v>224</v>
      </c>
      <c r="X664" s="231" t="s">
        <v>224</v>
      </c>
      <c r="Y664" s="231" t="s">
        <v>222</v>
      </c>
      <c r="Z664" s="231" t="s">
        <v>222</v>
      </c>
      <c r="AA664" s="231" t="s">
        <v>222</v>
      </c>
      <c r="AB664" s="231" t="s">
        <v>224</v>
      </c>
      <c r="AC664" s="231" t="s">
        <v>224</v>
      </c>
      <c r="AD664" s="231" t="s">
        <v>222</v>
      </c>
      <c r="AE664" s="231" t="s">
        <v>222</v>
      </c>
      <c r="AF664" s="231" t="s">
        <v>224</v>
      </c>
      <c r="AG664" s="231" t="s">
        <v>222</v>
      </c>
      <c r="AH664" s="231" t="s">
        <v>222</v>
      </c>
      <c r="AI664" s="231" t="s">
        <v>224</v>
      </c>
      <c r="AJ664" s="231" t="s">
        <v>222</v>
      </c>
      <c r="AK664" s="231" t="s">
        <v>222</v>
      </c>
      <c r="AL664" s="231" t="s">
        <v>222</v>
      </c>
      <c r="AM664" s="231" t="s">
        <v>224</v>
      </c>
      <c r="AN664" s="231" t="s">
        <v>222</v>
      </c>
      <c r="AO664" s="231" t="s">
        <v>224</v>
      </c>
      <c r="AP664" s="231" t="s">
        <v>224</v>
      </c>
      <c r="AQ664" s="231">
        <v>40</v>
      </c>
    </row>
    <row r="665" spans="1:43" x14ac:dyDescent="0.3">
      <c r="A665" s="231">
        <v>212551</v>
      </c>
      <c r="B665" s="231" t="s">
        <v>61</v>
      </c>
      <c r="C665" s="231" t="s">
        <v>224</v>
      </c>
      <c r="D665" s="231" t="s">
        <v>224</v>
      </c>
      <c r="E665" s="231" t="s">
        <v>222</v>
      </c>
      <c r="F665" s="231" t="s">
        <v>222</v>
      </c>
      <c r="G665" s="231" t="s">
        <v>224</v>
      </c>
      <c r="H665" s="231" t="s">
        <v>224</v>
      </c>
      <c r="I665" s="231" t="s">
        <v>224</v>
      </c>
      <c r="J665" s="231" t="s">
        <v>224</v>
      </c>
      <c r="K665" s="231" t="s">
        <v>224</v>
      </c>
      <c r="L665" s="231" t="s">
        <v>224</v>
      </c>
      <c r="M665" s="231" t="s">
        <v>222</v>
      </c>
      <c r="N665" s="231" t="s">
        <v>224</v>
      </c>
      <c r="O665" s="231" t="s">
        <v>222</v>
      </c>
      <c r="P665" s="231" t="s">
        <v>224</v>
      </c>
      <c r="Q665" s="231" t="s">
        <v>222</v>
      </c>
      <c r="R665" s="231" t="s">
        <v>224</v>
      </c>
      <c r="S665" s="231" t="s">
        <v>222</v>
      </c>
      <c r="T665" s="231" t="s">
        <v>224</v>
      </c>
      <c r="U665" s="231" t="s">
        <v>224</v>
      </c>
      <c r="V665" s="231" t="s">
        <v>224</v>
      </c>
      <c r="W665" s="231" t="s">
        <v>222</v>
      </c>
      <c r="X665" s="231" t="s">
        <v>224</v>
      </c>
      <c r="Y665" s="231" t="s">
        <v>224</v>
      </c>
      <c r="Z665" s="231" t="s">
        <v>224</v>
      </c>
      <c r="AA665" s="231" t="s">
        <v>224</v>
      </c>
      <c r="AB665" s="231" t="s">
        <v>224</v>
      </c>
      <c r="AC665" s="231" t="s">
        <v>224</v>
      </c>
      <c r="AD665" s="231" t="s">
        <v>224</v>
      </c>
      <c r="AE665" s="231" t="s">
        <v>224</v>
      </c>
      <c r="AF665" s="231" t="s">
        <v>224</v>
      </c>
      <c r="AG665" s="231" t="s">
        <v>224</v>
      </c>
      <c r="AH665" s="231" t="s">
        <v>224</v>
      </c>
      <c r="AI665" s="231" t="s">
        <v>224</v>
      </c>
      <c r="AJ665" s="231" t="s">
        <v>224</v>
      </c>
      <c r="AK665" s="231" t="s">
        <v>224</v>
      </c>
      <c r="AL665" s="231" t="s">
        <v>223</v>
      </c>
      <c r="AM665" s="231" t="s">
        <v>223</v>
      </c>
      <c r="AN665" s="231" t="s">
        <v>223</v>
      </c>
      <c r="AO665" s="231" t="s">
        <v>223</v>
      </c>
      <c r="AP665" s="231" t="s">
        <v>223</v>
      </c>
      <c r="AQ665" s="231">
        <v>40</v>
      </c>
    </row>
    <row r="666" spans="1:43" x14ac:dyDescent="0.3">
      <c r="A666" s="231">
        <v>212554</v>
      </c>
      <c r="B666" s="231" t="s">
        <v>61</v>
      </c>
      <c r="C666" s="231" t="s">
        <v>224</v>
      </c>
      <c r="D666" s="231" t="s">
        <v>224</v>
      </c>
      <c r="E666" s="231" t="s">
        <v>224</v>
      </c>
      <c r="F666" s="231" t="s">
        <v>222</v>
      </c>
      <c r="G666" s="231" t="s">
        <v>222</v>
      </c>
      <c r="H666" s="231" t="s">
        <v>224</v>
      </c>
      <c r="I666" s="231" t="s">
        <v>224</v>
      </c>
      <c r="J666" s="231" t="s">
        <v>222</v>
      </c>
      <c r="K666" s="231" t="s">
        <v>224</v>
      </c>
      <c r="L666" s="231" t="s">
        <v>224</v>
      </c>
      <c r="M666" s="231" t="s">
        <v>222</v>
      </c>
      <c r="N666" s="231" t="s">
        <v>222</v>
      </c>
      <c r="O666" s="231" t="s">
        <v>224</v>
      </c>
      <c r="P666" s="231" t="s">
        <v>224</v>
      </c>
      <c r="Q666" s="231" t="s">
        <v>222</v>
      </c>
      <c r="R666" s="231" t="s">
        <v>224</v>
      </c>
      <c r="S666" s="231" t="s">
        <v>222</v>
      </c>
      <c r="T666" s="231" t="s">
        <v>224</v>
      </c>
      <c r="U666" s="231" t="s">
        <v>224</v>
      </c>
      <c r="V666" s="231" t="s">
        <v>224</v>
      </c>
      <c r="W666" s="231" t="s">
        <v>224</v>
      </c>
      <c r="X666" s="231" t="s">
        <v>224</v>
      </c>
      <c r="Y666" s="231" t="s">
        <v>224</v>
      </c>
      <c r="Z666" s="231" t="s">
        <v>224</v>
      </c>
      <c r="AA666" s="231" t="s">
        <v>222</v>
      </c>
      <c r="AB666" s="231" t="s">
        <v>222</v>
      </c>
      <c r="AC666" s="231" t="s">
        <v>224</v>
      </c>
      <c r="AD666" s="231" t="s">
        <v>224</v>
      </c>
      <c r="AE666" s="231" t="s">
        <v>223</v>
      </c>
      <c r="AF666" s="231" t="s">
        <v>224</v>
      </c>
      <c r="AG666" s="231" t="s">
        <v>224</v>
      </c>
      <c r="AH666" s="231" t="s">
        <v>223</v>
      </c>
      <c r="AI666" s="231" t="s">
        <v>223</v>
      </c>
      <c r="AJ666" s="231" t="s">
        <v>224</v>
      </c>
      <c r="AK666" s="231" t="s">
        <v>223</v>
      </c>
      <c r="AL666" s="231" t="s">
        <v>223</v>
      </c>
      <c r="AM666" s="231" t="s">
        <v>223</v>
      </c>
      <c r="AN666" s="231" t="s">
        <v>223</v>
      </c>
      <c r="AO666" s="231" t="s">
        <v>223</v>
      </c>
      <c r="AP666" s="231" t="s">
        <v>223</v>
      </c>
      <c r="AQ666" s="231">
        <v>40</v>
      </c>
    </row>
    <row r="667" spans="1:43" x14ac:dyDescent="0.3">
      <c r="A667" s="231">
        <v>212571</v>
      </c>
      <c r="B667" s="231" t="s">
        <v>61</v>
      </c>
      <c r="C667" s="231" t="s">
        <v>224</v>
      </c>
      <c r="D667" s="231" t="s">
        <v>224</v>
      </c>
      <c r="E667" s="231" t="s">
        <v>224</v>
      </c>
      <c r="F667" s="231" t="s">
        <v>222</v>
      </c>
      <c r="G667" s="231" t="s">
        <v>224</v>
      </c>
      <c r="H667" s="231" t="s">
        <v>224</v>
      </c>
      <c r="I667" s="231" t="s">
        <v>222</v>
      </c>
      <c r="J667" s="231" t="s">
        <v>224</v>
      </c>
      <c r="K667" s="231" t="s">
        <v>224</v>
      </c>
      <c r="L667" s="231" t="s">
        <v>224</v>
      </c>
      <c r="M667" s="231" t="s">
        <v>222</v>
      </c>
      <c r="N667" s="231" t="s">
        <v>222</v>
      </c>
      <c r="O667" s="231" t="s">
        <v>224</v>
      </c>
      <c r="P667" s="231" t="s">
        <v>224</v>
      </c>
      <c r="Q667" s="231" t="s">
        <v>224</v>
      </c>
      <c r="R667" s="231" t="s">
        <v>224</v>
      </c>
      <c r="S667" s="231" t="s">
        <v>224</v>
      </c>
      <c r="T667" s="231" t="s">
        <v>224</v>
      </c>
      <c r="U667" s="231" t="s">
        <v>224</v>
      </c>
      <c r="V667" s="231" t="s">
        <v>224</v>
      </c>
      <c r="W667" s="231" t="s">
        <v>224</v>
      </c>
      <c r="X667" s="231" t="s">
        <v>224</v>
      </c>
      <c r="Y667" s="231" t="s">
        <v>224</v>
      </c>
      <c r="Z667" s="231" t="s">
        <v>224</v>
      </c>
      <c r="AA667" s="231" t="s">
        <v>224</v>
      </c>
      <c r="AB667" s="231" t="s">
        <v>224</v>
      </c>
      <c r="AC667" s="231" t="s">
        <v>222</v>
      </c>
      <c r="AD667" s="231" t="s">
        <v>224</v>
      </c>
      <c r="AE667" s="231" t="s">
        <v>224</v>
      </c>
      <c r="AF667" s="231" t="s">
        <v>224</v>
      </c>
      <c r="AG667" s="231" t="s">
        <v>224</v>
      </c>
      <c r="AH667" s="231" t="s">
        <v>223</v>
      </c>
      <c r="AI667" s="231" t="s">
        <v>223</v>
      </c>
      <c r="AJ667" s="231" t="s">
        <v>224</v>
      </c>
      <c r="AK667" s="231" t="s">
        <v>223</v>
      </c>
      <c r="AL667" s="231" t="s">
        <v>223</v>
      </c>
      <c r="AM667" s="231" t="s">
        <v>223</v>
      </c>
      <c r="AN667" s="231" t="s">
        <v>224</v>
      </c>
      <c r="AO667" s="231" t="s">
        <v>223</v>
      </c>
      <c r="AP667" s="231" t="s">
        <v>223</v>
      </c>
      <c r="AQ667" s="231">
        <v>40</v>
      </c>
    </row>
    <row r="668" spans="1:43" x14ac:dyDescent="0.3">
      <c r="A668" s="231">
        <v>212576</v>
      </c>
      <c r="B668" s="231" t="s">
        <v>61</v>
      </c>
      <c r="C668" s="231" t="s">
        <v>224</v>
      </c>
      <c r="D668" s="231" t="s">
        <v>224</v>
      </c>
      <c r="E668" s="231" t="s">
        <v>224</v>
      </c>
      <c r="F668" s="231" t="s">
        <v>222</v>
      </c>
      <c r="G668" s="231" t="s">
        <v>222</v>
      </c>
      <c r="H668" s="231" t="s">
        <v>224</v>
      </c>
      <c r="I668" s="231" t="s">
        <v>224</v>
      </c>
      <c r="J668" s="231" t="s">
        <v>222</v>
      </c>
      <c r="K668" s="231" t="s">
        <v>224</v>
      </c>
      <c r="L668" s="231" t="s">
        <v>222</v>
      </c>
      <c r="M668" s="231" t="s">
        <v>224</v>
      </c>
      <c r="N668" s="231" t="s">
        <v>224</v>
      </c>
      <c r="O668" s="231" t="s">
        <v>224</v>
      </c>
      <c r="P668" s="231" t="s">
        <v>224</v>
      </c>
      <c r="Q668" s="231" t="s">
        <v>222</v>
      </c>
      <c r="R668" s="231" t="s">
        <v>224</v>
      </c>
      <c r="S668" s="231" t="s">
        <v>222</v>
      </c>
      <c r="T668" s="231" t="s">
        <v>224</v>
      </c>
      <c r="U668" s="231" t="s">
        <v>224</v>
      </c>
      <c r="V668" s="231" t="s">
        <v>224</v>
      </c>
      <c r="W668" s="231" t="s">
        <v>224</v>
      </c>
      <c r="X668" s="231" t="s">
        <v>224</v>
      </c>
      <c r="Y668" s="231" t="s">
        <v>222</v>
      </c>
      <c r="Z668" s="231" t="s">
        <v>222</v>
      </c>
      <c r="AA668" s="231" t="s">
        <v>222</v>
      </c>
      <c r="AB668" s="231" t="s">
        <v>222</v>
      </c>
      <c r="AC668" s="231" t="s">
        <v>224</v>
      </c>
      <c r="AD668" s="231" t="s">
        <v>222</v>
      </c>
      <c r="AE668" s="231" t="s">
        <v>222</v>
      </c>
      <c r="AF668" s="231" t="s">
        <v>224</v>
      </c>
      <c r="AG668" s="231" t="s">
        <v>224</v>
      </c>
      <c r="AH668" s="231" t="s">
        <v>222</v>
      </c>
      <c r="AI668" s="231" t="s">
        <v>223</v>
      </c>
      <c r="AJ668" s="231" t="s">
        <v>224</v>
      </c>
      <c r="AK668" s="231" t="s">
        <v>223</v>
      </c>
      <c r="AL668" s="231" t="s">
        <v>224</v>
      </c>
      <c r="AM668" s="231" t="s">
        <v>223</v>
      </c>
      <c r="AN668" s="231" t="s">
        <v>223</v>
      </c>
      <c r="AO668" s="231" t="s">
        <v>223</v>
      </c>
      <c r="AP668" s="231" t="s">
        <v>223</v>
      </c>
      <c r="AQ668" s="231">
        <v>40</v>
      </c>
    </row>
    <row r="669" spans="1:43" x14ac:dyDescent="0.3">
      <c r="A669" s="231">
        <v>212595</v>
      </c>
      <c r="B669" s="231" t="s">
        <v>61</v>
      </c>
      <c r="C669" s="231" t="s">
        <v>224</v>
      </c>
      <c r="D669" s="231" t="s">
        <v>224</v>
      </c>
      <c r="E669" s="231" t="s">
        <v>224</v>
      </c>
      <c r="F669" s="231" t="s">
        <v>222</v>
      </c>
      <c r="G669" s="231" t="s">
        <v>224</v>
      </c>
      <c r="H669" s="231" t="s">
        <v>224</v>
      </c>
      <c r="I669" s="231" t="s">
        <v>224</v>
      </c>
      <c r="J669" s="231" t="s">
        <v>224</v>
      </c>
      <c r="K669" s="231" t="s">
        <v>224</v>
      </c>
      <c r="L669" s="231" t="s">
        <v>224</v>
      </c>
      <c r="M669" s="231" t="s">
        <v>224</v>
      </c>
      <c r="N669" s="231" t="s">
        <v>224</v>
      </c>
      <c r="O669" s="231" t="s">
        <v>224</v>
      </c>
      <c r="P669" s="231" t="s">
        <v>224</v>
      </c>
      <c r="Q669" s="231" t="s">
        <v>223</v>
      </c>
      <c r="R669" s="231" t="s">
        <v>224</v>
      </c>
      <c r="S669" s="231" t="s">
        <v>224</v>
      </c>
      <c r="T669" s="231" t="s">
        <v>224</v>
      </c>
      <c r="U669" s="231" t="s">
        <v>224</v>
      </c>
      <c r="V669" s="231" t="s">
        <v>224</v>
      </c>
      <c r="W669" s="231" t="s">
        <v>224</v>
      </c>
      <c r="X669" s="231" t="s">
        <v>222</v>
      </c>
      <c r="Y669" s="231" t="s">
        <v>223</v>
      </c>
      <c r="Z669" s="231" t="s">
        <v>224</v>
      </c>
      <c r="AA669" s="231" t="s">
        <v>222</v>
      </c>
      <c r="AB669" s="231" t="s">
        <v>224</v>
      </c>
      <c r="AC669" s="231" t="s">
        <v>224</v>
      </c>
      <c r="AD669" s="231" t="s">
        <v>224</v>
      </c>
      <c r="AE669" s="231" t="s">
        <v>223</v>
      </c>
      <c r="AF669" s="231" t="s">
        <v>224</v>
      </c>
      <c r="AG669" s="231" t="s">
        <v>224</v>
      </c>
      <c r="AH669" s="231" t="s">
        <v>223</v>
      </c>
      <c r="AI669" s="231" t="s">
        <v>223</v>
      </c>
      <c r="AJ669" s="231" t="s">
        <v>224</v>
      </c>
      <c r="AK669" s="231" t="s">
        <v>223</v>
      </c>
      <c r="AL669" s="231" t="s">
        <v>223</v>
      </c>
      <c r="AM669" s="231" t="s">
        <v>223</v>
      </c>
      <c r="AN669" s="231" t="s">
        <v>223</v>
      </c>
      <c r="AO669" s="231" t="s">
        <v>223</v>
      </c>
      <c r="AP669" s="231" t="s">
        <v>223</v>
      </c>
      <c r="AQ669" s="231">
        <v>40</v>
      </c>
    </row>
    <row r="670" spans="1:43" x14ac:dyDescent="0.3">
      <c r="A670" s="231">
        <v>212600</v>
      </c>
      <c r="B670" s="231" t="s">
        <v>61</v>
      </c>
      <c r="C670" s="231" t="s">
        <v>222</v>
      </c>
      <c r="D670" s="231" t="s">
        <v>222</v>
      </c>
      <c r="E670" s="231" t="s">
        <v>222</v>
      </c>
      <c r="F670" s="231" t="s">
        <v>222</v>
      </c>
      <c r="G670" s="231" t="s">
        <v>222</v>
      </c>
      <c r="H670" s="231" t="s">
        <v>222</v>
      </c>
      <c r="I670" s="231" t="s">
        <v>224</v>
      </c>
      <c r="J670" s="231" t="s">
        <v>222</v>
      </c>
      <c r="K670" s="231" t="s">
        <v>222</v>
      </c>
      <c r="L670" s="231" t="s">
        <v>224</v>
      </c>
      <c r="M670" s="231" t="s">
        <v>224</v>
      </c>
      <c r="N670" s="231" t="s">
        <v>224</v>
      </c>
      <c r="O670" s="231" t="s">
        <v>222</v>
      </c>
      <c r="P670" s="231" t="s">
        <v>222</v>
      </c>
      <c r="Q670" s="231" t="s">
        <v>224</v>
      </c>
      <c r="R670" s="231" t="s">
        <v>224</v>
      </c>
      <c r="S670" s="231" t="s">
        <v>224</v>
      </c>
      <c r="T670" s="231" t="s">
        <v>224</v>
      </c>
      <c r="U670" s="231" t="s">
        <v>224</v>
      </c>
      <c r="V670" s="231" t="s">
        <v>222</v>
      </c>
      <c r="W670" s="231" t="s">
        <v>222</v>
      </c>
      <c r="X670" s="231" t="s">
        <v>222</v>
      </c>
      <c r="Y670" s="231" t="s">
        <v>222</v>
      </c>
      <c r="Z670" s="231" t="s">
        <v>222</v>
      </c>
      <c r="AA670" s="231" t="s">
        <v>222</v>
      </c>
      <c r="AB670" s="231" t="s">
        <v>222</v>
      </c>
      <c r="AC670" s="231" t="s">
        <v>222</v>
      </c>
      <c r="AD670" s="231" t="s">
        <v>222</v>
      </c>
      <c r="AE670" s="231" t="s">
        <v>222</v>
      </c>
      <c r="AF670" s="231" t="s">
        <v>224</v>
      </c>
      <c r="AG670" s="231" t="s">
        <v>224</v>
      </c>
      <c r="AH670" s="231" t="s">
        <v>224</v>
      </c>
      <c r="AI670" s="231" t="s">
        <v>224</v>
      </c>
      <c r="AJ670" s="231" t="s">
        <v>224</v>
      </c>
      <c r="AK670" s="231" t="s">
        <v>224</v>
      </c>
      <c r="AL670" s="231" t="s">
        <v>223</v>
      </c>
      <c r="AM670" s="231" t="s">
        <v>223</v>
      </c>
      <c r="AN670" s="231" t="s">
        <v>223</v>
      </c>
      <c r="AO670" s="231" t="s">
        <v>223</v>
      </c>
      <c r="AP670" s="231" t="s">
        <v>223</v>
      </c>
      <c r="AQ670" s="231">
        <v>40</v>
      </c>
    </row>
    <row r="671" spans="1:43" x14ac:dyDescent="0.3">
      <c r="A671" s="231">
        <v>212608</v>
      </c>
      <c r="B671" s="231" t="s">
        <v>61</v>
      </c>
      <c r="C671" s="231" t="s">
        <v>224</v>
      </c>
      <c r="D671" s="231" t="s">
        <v>224</v>
      </c>
      <c r="E671" s="231" t="s">
        <v>224</v>
      </c>
      <c r="F671" s="231" t="s">
        <v>224</v>
      </c>
      <c r="G671" s="231" t="s">
        <v>224</v>
      </c>
      <c r="H671" s="231" t="s">
        <v>224</v>
      </c>
      <c r="I671" s="231" t="s">
        <v>224</v>
      </c>
      <c r="J671" s="231" t="s">
        <v>224</v>
      </c>
      <c r="K671" s="231" t="s">
        <v>224</v>
      </c>
      <c r="L671" s="231" t="s">
        <v>224</v>
      </c>
      <c r="M671" s="231" t="s">
        <v>223</v>
      </c>
      <c r="N671" s="231" t="s">
        <v>224</v>
      </c>
      <c r="O671" s="231" t="s">
        <v>222</v>
      </c>
      <c r="P671" s="231" t="s">
        <v>224</v>
      </c>
      <c r="Q671" s="231" t="s">
        <v>224</v>
      </c>
      <c r="R671" s="231" t="s">
        <v>224</v>
      </c>
      <c r="S671" s="231" t="s">
        <v>224</v>
      </c>
      <c r="T671" s="231" t="s">
        <v>224</v>
      </c>
      <c r="U671" s="231" t="s">
        <v>224</v>
      </c>
      <c r="V671" s="231" t="s">
        <v>224</v>
      </c>
      <c r="W671" s="231" t="s">
        <v>222</v>
      </c>
      <c r="X671" s="231" t="s">
        <v>224</v>
      </c>
      <c r="Y671" s="231" t="s">
        <v>224</v>
      </c>
      <c r="Z671" s="231" t="s">
        <v>224</v>
      </c>
      <c r="AA671" s="231" t="s">
        <v>222</v>
      </c>
      <c r="AB671" s="231" t="s">
        <v>224</v>
      </c>
      <c r="AC671" s="231" t="s">
        <v>224</v>
      </c>
      <c r="AD671" s="231" t="s">
        <v>224</v>
      </c>
      <c r="AE671" s="231" t="s">
        <v>222</v>
      </c>
      <c r="AF671" s="231" t="s">
        <v>224</v>
      </c>
      <c r="AG671" s="231" t="s">
        <v>224</v>
      </c>
      <c r="AH671" s="231" t="s">
        <v>222</v>
      </c>
      <c r="AI671" s="231" t="s">
        <v>224</v>
      </c>
      <c r="AJ671" s="231" t="s">
        <v>224</v>
      </c>
      <c r="AK671" s="231" t="s">
        <v>222</v>
      </c>
      <c r="AL671" s="231" t="s">
        <v>224</v>
      </c>
      <c r="AM671" s="231" t="s">
        <v>224</v>
      </c>
      <c r="AN671" s="231" t="s">
        <v>223</v>
      </c>
      <c r="AO671" s="231" t="s">
        <v>223</v>
      </c>
      <c r="AP671" s="231" t="s">
        <v>224</v>
      </c>
      <c r="AQ671" s="231">
        <v>40</v>
      </c>
    </row>
    <row r="672" spans="1:43" x14ac:dyDescent="0.3">
      <c r="A672" s="231">
        <v>212625</v>
      </c>
      <c r="B672" s="231" t="s">
        <v>61</v>
      </c>
      <c r="C672" s="231" t="s">
        <v>222</v>
      </c>
      <c r="D672" s="231" t="s">
        <v>224</v>
      </c>
      <c r="E672" s="231" t="s">
        <v>222</v>
      </c>
      <c r="F672" s="231" t="s">
        <v>222</v>
      </c>
      <c r="G672" s="231" t="s">
        <v>222</v>
      </c>
      <c r="H672" s="231" t="s">
        <v>222</v>
      </c>
      <c r="I672" s="231" t="s">
        <v>224</v>
      </c>
      <c r="J672" s="231" t="s">
        <v>222</v>
      </c>
      <c r="K672" s="231" t="s">
        <v>224</v>
      </c>
      <c r="L672" s="231" t="s">
        <v>224</v>
      </c>
      <c r="M672" s="231" t="s">
        <v>222</v>
      </c>
      <c r="N672" s="231" t="s">
        <v>224</v>
      </c>
      <c r="O672" s="231" t="s">
        <v>224</v>
      </c>
      <c r="P672" s="231" t="s">
        <v>222</v>
      </c>
      <c r="Q672" s="231" t="s">
        <v>224</v>
      </c>
      <c r="R672" s="231" t="s">
        <v>222</v>
      </c>
      <c r="S672" s="231" t="s">
        <v>224</v>
      </c>
      <c r="T672" s="231" t="s">
        <v>224</v>
      </c>
      <c r="U672" s="231" t="s">
        <v>224</v>
      </c>
      <c r="V672" s="231" t="s">
        <v>222</v>
      </c>
      <c r="W672" s="231" t="s">
        <v>224</v>
      </c>
      <c r="X672" s="231" t="s">
        <v>224</v>
      </c>
      <c r="Y672" s="231" t="s">
        <v>224</v>
      </c>
      <c r="Z672" s="231" t="s">
        <v>224</v>
      </c>
      <c r="AA672" s="231" t="s">
        <v>222</v>
      </c>
      <c r="AB672" s="231" t="s">
        <v>222</v>
      </c>
      <c r="AC672" s="231" t="s">
        <v>224</v>
      </c>
      <c r="AD672" s="231" t="s">
        <v>222</v>
      </c>
      <c r="AE672" s="231" t="s">
        <v>222</v>
      </c>
      <c r="AF672" s="231" t="s">
        <v>224</v>
      </c>
      <c r="AG672" s="231" t="s">
        <v>224</v>
      </c>
      <c r="AH672" s="231" t="s">
        <v>224</v>
      </c>
      <c r="AI672" s="231" t="s">
        <v>223</v>
      </c>
      <c r="AJ672" s="231" t="s">
        <v>223</v>
      </c>
      <c r="AK672" s="231" t="s">
        <v>223</v>
      </c>
      <c r="AL672" s="231" t="s">
        <v>223</v>
      </c>
      <c r="AM672" s="231" t="s">
        <v>223</v>
      </c>
      <c r="AN672" s="231" t="s">
        <v>223</v>
      </c>
      <c r="AO672" s="231" t="s">
        <v>223</v>
      </c>
      <c r="AP672" s="231" t="s">
        <v>223</v>
      </c>
      <c r="AQ672" s="231">
        <v>40</v>
      </c>
    </row>
    <row r="673" spans="1:43" x14ac:dyDescent="0.3">
      <c r="A673" s="231">
        <v>212629</v>
      </c>
      <c r="B673" s="231" t="s">
        <v>61</v>
      </c>
      <c r="C673" s="231" t="s">
        <v>224</v>
      </c>
      <c r="D673" s="231" t="s">
        <v>224</v>
      </c>
      <c r="E673" s="231" t="s">
        <v>224</v>
      </c>
      <c r="F673" s="231" t="s">
        <v>222</v>
      </c>
      <c r="G673" s="231" t="s">
        <v>224</v>
      </c>
      <c r="H673" s="231" t="s">
        <v>222</v>
      </c>
      <c r="I673" s="231" t="s">
        <v>224</v>
      </c>
      <c r="J673" s="231" t="s">
        <v>222</v>
      </c>
      <c r="K673" s="231" t="s">
        <v>222</v>
      </c>
      <c r="L673" s="231" t="s">
        <v>222</v>
      </c>
      <c r="M673" s="231" t="s">
        <v>222</v>
      </c>
      <c r="N673" s="231" t="s">
        <v>224</v>
      </c>
      <c r="O673" s="231" t="s">
        <v>222</v>
      </c>
      <c r="P673" s="231" t="s">
        <v>224</v>
      </c>
      <c r="Q673" s="231" t="s">
        <v>224</v>
      </c>
      <c r="R673" s="231" t="s">
        <v>224</v>
      </c>
      <c r="S673" s="231" t="s">
        <v>224</v>
      </c>
      <c r="T673" s="231" t="s">
        <v>224</v>
      </c>
      <c r="U673" s="231" t="s">
        <v>224</v>
      </c>
      <c r="V673" s="231" t="s">
        <v>222</v>
      </c>
      <c r="W673" s="231" t="s">
        <v>222</v>
      </c>
      <c r="X673" s="231" t="s">
        <v>224</v>
      </c>
      <c r="Y673" s="231" t="s">
        <v>222</v>
      </c>
      <c r="Z673" s="231" t="s">
        <v>222</v>
      </c>
      <c r="AA673" s="231" t="s">
        <v>222</v>
      </c>
      <c r="AB673" s="231" t="s">
        <v>222</v>
      </c>
      <c r="AC673" s="231" t="s">
        <v>224</v>
      </c>
      <c r="AD673" s="231" t="s">
        <v>224</v>
      </c>
      <c r="AE673" s="231" t="s">
        <v>222</v>
      </c>
      <c r="AF673" s="231" t="s">
        <v>224</v>
      </c>
      <c r="AG673" s="231" t="s">
        <v>224</v>
      </c>
      <c r="AH673" s="231" t="s">
        <v>224</v>
      </c>
      <c r="AI673" s="231" t="s">
        <v>224</v>
      </c>
      <c r="AJ673" s="231" t="s">
        <v>224</v>
      </c>
      <c r="AK673" s="231" t="s">
        <v>224</v>
      </c>
      <c r="AL673" s="231" t="s">
        <v>223</v>
      </c>
      <c r="AM673" s="231" t="s">
        <v>223</v>
      </c>
      <c r="AN673" s="231" t="s">
        <v>223</v>
      </c>
      <c r="AO673" s="231" t="s">
        <v>223</v>
      </c>
      <c r="AP673" s="231" t="s">
        <v>223</v>
      </c>
      <c r="AQ673" s="231">
        <v>40</v>
      </c>
    </row>
    <row r="674" spans="1:43" x14ac:dyDescent="0.3">
      <c r="A674" s="231">
        <v>212660</v>
      </c>
      <c r="B674" s="231" t="s">
        <v>61</v>
      </c>
      <c r="C674" s="231" t="s">
        <v>222</v>
      </c>
      <c r="D674" s="231" t="s">
        <v>224</v>
      </c>
      <c r="E674" s="231" t="s">
        <v>224</v>
      </c>
      <c r="F674" s="231" t="s">
        <v>222</v>
      </c>
      <c r="G674" s="231" t="s">
        <v>224</v>
      </c>
      <c r="H674" s="231" t="s">
        <v>224</v>
      </c>
      <c r="I674" s="231" t="s">
        <v>224</v>
      </c>
      <c r="J674" s="231" t="s">
        <v>224</v>
      </c>
      <c r="K674" s="231" t="s">
        <v>224</v>
      </c>
      <c r="L674" s="231" t="s">
        <v>222</v>
      </c>
      <c r="M674" s="231" t="s">
        <v>224</v>
      </c>
      <c r="N674" s="231" t="s">
        <v>224</v>
      </c>
      <c r="O674" s="231" t="s">
        <v>224</v>
      </c>
      <c r="P674" s="231" t="s">
        <v>222</v>
      </c>
      <c r="Q674" s="231" t="s">
        <v>224</v>
      </c>
      <c r="R674" s="231" t="s">
        <v>224</v>
      </c>
      <c r="S674" s="231" t="s">
        <v>224</v>
      </c>
      <c r="T674" s="231" t="s">
        <v>224</v>
      </c>
      <c r="U674" s="231" t="s">
        <v>224</v>
      </c>
      <c r="V674" s="231" t="s">
        <v>224</v>
      </c>
      <c r="W674" s="231" t="s">
        <v>224</v>
      </c>
      <c r="X674" s="231" t="s">
        <v>224</v>
      </c>
      <c r="Y674" s="231" t="s">
        <v>223</v>
      </c>
      <c r="Z674" s="231" t="s">
        <v>224</v>
      </c>
      <c r="AA674" s="231" t="s">
        <v>222</v>
      </c>
      <c r="AB674" s="231" t="s">
        <v>224</v>
      </c>
      <c r="AC674" s="231" t="s">
        <v>224</v>
      </c>
      <c r="AD674" s="231" t="s">
        <v>224</v>
      </c>
      <c r="AE674" s="231" t="s">
        <v>222</v>
      </c>
      <c r="AF674" s="231" t="s">
        <v>224</v>
      </c>
      <c r="AG674" s="231" t="s">
        <v>224</v>
      </c>
      <c r="AH674" s="231" t="s">
        <v>222</v>
      </c>
      <c r="AI674" s="231" t="s">
        <v>222</v>
      </c>
      <c r="AJ674" s="231" t="s">
        <v>224</v>
      </c>
      <c r="AK674" s="231" t="s">
        <v>224</v>
      </c>
      <c r="AL674" s="231" t="s">
        <v>222</v>
      </c>
      <c r="AM674" s="231" t="s">
        <v>224</v>
      </c>
      <c r="AN674" s="231" t="s">
        <v>224</v>
      </c>
      <c r="AO674" s="231" t="s">
        <v>222</v>
      </c>
      <c r="AP674" s="231" t="s">
        <v>222</v>
      </c>
      <c r="AQ674" s="231">
        <v>40</v>
      </c>
    </row>
    <row r="675" spans="1:43" x14ac:dyDescent="0.3">
      <c r="A675" s="231">
        <v>212676</v>
      </c>
      <c r="B675" s="231" t="s">
        <v>61</v>
      </c>
      <c r="C675" s="231" t="s">
        <v>222</v>
      </c>
      <c r="D675" s="231" t="s">
        <v>224</v>
      </c>
      <c r="E675" s="231" t="s">
        <v>222</v>
      </c>
      <c r="F675" s="231" t="s">
        <v>222</v>
      </c>
      <c r="G675" s="231" t="s">
        <v>222</v>
      </c>
      <c r="H675" s="231" t="s">
        <v>224</v>
      </c>
      <c r="I675" s="231" t="s">
        <v>222</v>
      </c>
      <c r="J675" s="231" t="s">
        <v>222</v>
      </c>
      <c r="K675" s="231" t="s">
        <v>222</v>
      </c>
      <c r="L675" s="231" t="s">
        <v>222</v>
      </c>
      <c r="M675" s="231" t="s">
        <v>224</v>
      </c>
      <c r="N675" s="231" t="s">
        <v>224</v>
      </c>
      <c r="O675" s="231" t="s">
        <v>224</v>
      </c>
      <c r="P675" s="231" t="s">
        <v>224</v>
      </c>
      <c r="Q675" s="231" t="s">
        <v>224</v>
      </c>
      <c r="R675" s="231" t="s">
        <v>222</v>
      </c>
      <c r="S675" s="231" t="s">
        <v>222</v>
      </c>
      <c r="T675" s="231" t="s">
        <v>224</v>
      </c>
      <c r="U675" s="231" t="s">
        <v>224</v>
      </c>
      <c r="V675" s="231" t="s">
        <v>224</v>
      </c>
      <c r="W675" s="231" t="s">
        <v>224</v>
      </c>
      <c r="X675" s="231" t="s">
        <v>224</v>
      </c>
      <c r="Y675" s="231" t="s">
        <v>224</v>
      </c>
      <c r="Z675" s="231" t="s">
        <v>224</v>
      </c>
      <c r="AA675" s="231" t="s">
        <v>224</v>
      </c>
      <c r="AB675" s="231" t="s">
        <v>224</v>
      </c>
      <c r="AC675" s="231" t="s">
        <v>224</v>
      </c>
      <c r="AD675" s="231" t="s">
        <v>222</v>
      </c>
      <c r="AE675" s="231" t="s">
        <v>222</v>
      </c>
      <c r="AF675" s="231" t="s">
        <v>224</v>
      </c>
      <c r="AG675" s="231" t="s">
        <v>224</v>
      </c>
      <c r="AH675" s="231" t="s">
        <v>222</v>
      </c>
      <c r="AI675" s="231" t="s">
        <v>224</v>
      </c>
      <c r="AJ675" s="231" t="s">
        <v>224</v>
      </c>
      <c r="AK675" s="231" t="s">
        <v>224</v>
      </c>
      <c r="AL675" s="231" t="s">
        <v>223</v>
      </c>
      <c r="AM675" s="231" t="s">
        <v>223</v>
      </c>
      <c r="AN675" s="231" t="s">
        <v>223</v>
      </c>
      <c r="AO675" s="231" t="s">
        <v>223</v>
      </c>
      <c r="AP675" s="231" t="s">
        <v>223</v>
      </c>
      <c r="AQ675" s="231">
        <v>40</v>
      </c>
    </row>
    <row r="676" spans="1:43" x14ac:dyDescent="0.3">
      <c r="A676" s="231">
        <v>212694</v>
      </c>
      <c r="B676" s="231" t="s">
        <v>61</v>
      </c>
      <c r="C676" s="231" t="s">
        <v>224</v>
      </c>
      <c r="D676" s="231" t="s">
        <v>224</v>
      </c>
      <c r="E676" s="231" t="s">
        <v>224</v>
      </c>
      <c r="F676" s="231" t="s">
        <v>222</v>
      </c>
      <c r="G676" s="231" t="s">
        <v>224</v>
      </c>
      <c r="H676" s="231" t="s">
        <v>224</v>
      </c>
      <c r="I676" s="231" t="s">
        <v>224</v>
      </c>
      <c r="J676" s="231" t="s">
        <v>222</v>
      </c>
      <c r="K676" s="231" t="s">
        <v>224</v>
      </c>
      <c r="L676" s="231" t="s">
        <v>224</v>
      </c>
      <c r="M676" s="231" t="s">
        <v>222</v>
      </c>
      <c r="N676" s="231" t="s">
        <v>224</v>
      </c>
      <c r="O676" s="231" t="s">
        <v>224</v>
      </c>
      <c r="P676" s="231" t="s">
        <v>224</v>
      </c>
      <c r="Q676" s="231" t="s">
        <v>224</v>
      </c>
      <c r="R676" s="231" t="s">
        <v>224</v>
      </c>
      <c r="S676" s="231" t="s">
        <v>224</v>
      </c>
      <c r="T676" s="231" t="s">
        <v>224</v>
      </c>
      <c r="U676" s="231" t="s">
        <v>224</v>
      </c>
      <c r="V676" s="231" t="s">
        <v>224</v>
      </c>
      <c r="W676" s="231" t="s">
        <v>224</v>
      </c>
      <c r="X676" s="231" t="s">
        <v>224</v>
      </c>
      <c r="Y676" s="231" t="s">
        <v>222</v>
      </c>
      <c r="Z676" s="231" t="s">
        <v>222</v>
      </c>
      <c r="AA676" s="231" t="s">
        <v>222</v>
      </c>
      <c r="AB676" s="231" t="s">
        <v>224</v>
      </c>
      <c r="AC676" s="231" t="s">
        <v>224</v>
      </c>
      <c r="AD676" s="231" t="s">
        <v>224</v>
      </c>
      <c r="AE676" s="231" t="s">
        <v>222</v>
      </c>
      <c r="AF676" s="231" t="s">
        <v>222</v>
      </c>
      <c r="AG676" s="231" t="s">
        <v>224</v>
      </c>
      <c r="AH676" s="231" t="s">
        <v>224</v>
      </c>
      <c r="AI676" s="231" t="s">
        <v>224</v>
      </c>
      <c r="AJ676" s="231" t="s">
        <v>224</v>
      </c>
      <c r="AK676" s="231" t="s">
        <v>222</v>
      </c>
      <c r="AL676" s="231" t="s">
        <v>222</v>
      </c>
      <c r="AM676" s="231" t="s">
        <v>224</v>
      </c>
      <c r="AN676" s="231" t="s">
        <v>224</v>
      </c>
      <c r="AO676" s="231" t="s">
        <v>224</v>
      </c>
      <c r="AP676" s="231" t="s">
        <v>224</v>
      </c>
      <c r="AQ676" s="231">
        <v>40</v>
      </c>
    </row>
    <row r="677" spans="1:43" x14ac:dyDescent="0.3">
      <c r="A677" s="231">
        <v>212700</v>
      </c>
      <c r="B677" s="231" t="s">
        <v>61</v>
      </c>
      <c r="C677" s="231" t="s">
        <v>224</v>
      </c>
      <c r="D677" s="231" t="s">
        <v>224</v>
      </c>
      <c r="E677" s="231" t="s">
        <v>224</v>
      </c>
      <c r="F677" s="231" t="s">
        <v>222</v>
      </c>
      <c r="G677" s="231" t="s">
        <v>222</v>
      </c>
      <c r="H677" s="231" t="s">
        <v>224</v>
      </c>
      <c r="I677" s="231" t="s">
        <v>224</v>
      </c>
      <c r="J677" s="231" t="s">
        <v>224</v>
      </c>
      <c r="K677" s="231" t="s">
        <v>224</v>
      </c>
      <c r="L677" s="231" t="s">
        <v>222</v>
      </c>
      <c r="M677" s="231" t="s">
        <v>224</v>
      </c>
      <c r="N677" s="231" t="s">
        <v>224</v>
      </c>
      <c r="O677" s="231" t="s">
        <v>224</v>
      </c>
      <c r="P677" s="231" t="s">
        <v>224</v>
      </c>
      <c r="Q677" s="231" t="s">
        <v>224</v>
      </c>
      <c r="R677" s="231" t="s">
        <v>224</v>
      </c>
      <c r="S677" s="231" t="s">
        <v>224</v>
      </c>
      <c r="T677" s="231" t="s">
        <v>224</v>
      </c>
      <c r="U677" s="231" t="s">
        <v>224</v>
      </c>
      <c r="V677" s="231" t="s">
        <v>224</v>
      </c>
      <c r="W677" s="231" t="s">
        <v>224</v>
      </c>
      <c r="X677" s="231" t="s">
        <v>224</v>
      </c>
      <c r="Y677" s="231" t="s">
        <v>222</v>
      </c>
      <c r="Z677" s="231" t="s">
        <v>224</v>
      </c>
      <c r="AA677" s="231" t="s">
        <v>222</v>
      </c>
      <c r="AB677" s="231" t="s">
        <v>222</v>
      </c>
      <c r="AC677" s="231" t="s">
        <v>224</v>
      </c>
      <c r="AD677" s="231" t="s">
        <v>224</v>
      </c>
      <c r="AE677" s="231" t="s">
        <v>222</v>
      </c>
      <c r="AF677" s="231" t="s">
        <v>224</v>
      </c>
      <c r="AG677" s="231" t="s">
        <v>224</v>
      </c>
      <c r="AH677" s="231" t="s">
        <v>224</v>
      </c>
      <c r="AI677" s="231" t="s">
        <v>224</v>
      </c>
      <c r="AJ677" s="231" t="s">
        <v>223</v>
      </c>
      <c r="AK677" s="231" t="s">
        <v>224</v>
      </c>
      <c r="AL677" s="231" t="s">
        <v>223</v>
      </c>
      <c r="AM677" s="231" t="s">
        <v>223</v>
      </c>
      <c r="AN677" s="231" t="s">
        <v>223</v>
      </c>
      <c r="AO677" s="231" t="s">
        <v>223</v>
      </c>
      <c r="AP677" s="231" t="s">
        <v>223</v>
      </c>
      <c r="AQ677" s="231">
        <v>40</v>
      </c>
    </row>
    <row r="678" spans="1:43" x14ac:dyDescent="0.3">
      <c r="A678" s="231">
        <v>212712</v>
      </c>
      <c r="B678" s="231" t="s">
        <v>61</v>
      </c>
      <c r="C678" s="231" t="s">
        <v>224</v>
      </c>
      <c r="D678" s="231" t="s">
        <v>224</v>
      </c>
      <c r="E678" s="231" t="s">
        <v>224</v>
      </c>
      <c r="F678" s="231" t="s">
        <v>222</v>
      </c>
      <c r="G678" s="231" t="s">
        <v>224</v>
      </c>
      <c r="H678" s="231" t="s">
        <v>222</v>
      </c>
      <c r="I678" s="231" t="s">
        <v>222</v>
      </c>
      <c r="J678" s="231" t="s">
        <v>222</v>
      </c>
      <c r="K678" s="231" t="s">
        <v>222</v>
      </c>
      <c r="L678" s="231" t="s">
        <v>224</v>
      </c>
      <c r="M678" s="231" t="s">
        <v>224</v>
      </c>
      <c r="N678" s="231" t="s">
        <v>224</v>
      </c>
      <c r="O678" s="231" t="s">
        <v>224</v>
      </c>
      <c r="P678" s="231" t="s">
        <v>222</v>
      </c>
      <c r="Q678" s="231" t="s">
        <v>222</v>
      </c>
      <c r="R678" s="231" t="s">
        <v>224</v>
      </c>
      <c r="S678" s="231" t="s">
        <v>224</v>
      </c>
      <c r="T678" s="231" t="s">
        <v>224</v>
      </c>
      <c r="U678" s="231" t="s">
        <v>224</v>
      </c>
      <c r="V678" s="231" t="s">
        <v>224</v>
      </c>
      <c r="W678" s="231" t="s">
        <v>224</v>
      </c>
      <c r="X678" s="231" t="s">
        <v>224</v>
      </c>
      <c r="Y678" s="231" t="s">
        <v>222</v>
      </c>
      <c r="Z678" s="231" t="s">
        <v>224</v>
      </c>
      <c r="AA678" s="231" t="s">
        <v>222</v>
      </c>
      <c r="AB678" s="231" t="s">
        <v>224</v>
      </c>
      <c r="AC678" s="231" t="s">
        <v>224</v>
      </c>
      <c r="AD678" s="231" t="s">
        <v>222</v>
      </c>
      <c r="AE678" s="231" t="s">
        <v>222</v>
      </c>
      <c r="AF678" s="231" t="s">
        <v>222</v>
      </c>
      <c r="AG678" s="231" t="s">
        <v>224</v>
      </c>
      <c r="AH678" s="231" t="s">
        <v>223</v>
      </c>
      <c r="AI678" s="231" t="s">
        <v>224</v>
      </c>
      <c r="AJ678" s="231" t="s">
        <v>223</v>
      </c>
      <c r="AK678" s="231" t="s">
        <v>224</v>
      </c>
      <c r="AL678" s="231" t="s">
        <v>223</v>
      </c>
      <c r="AM678" s="231" t="s">
        <v>223</v>
      </c>
      <c r="AN678" s="231" t="s">
        <v>223</v>
      </c>
      <c r="AO678" s="231" t="s">
        <v>223</v>
      </c>
      <c r="AP678" s="231" t="s">
        <v>223</v>
      </c>
      <c r="AQ678" s="231">
        <v>40</v>
      </c>
    </row>
    <row r="679" spans="1:43" x14ac:dyDescent="0.3">
      <c r="A679" s="231">
        <v>212715</v>
      </c>
      <c r="B679" s="231" t="s">
        <v>61</v>
      </c>
      <c r="C679" s="231" t="s">
        <v>224</v>
      </c>
      <c r="D679" s="231" t="s">
        <v>224</v>
      </c>
      <c r="E679" s="231" t="s">
        <v>222</v>
      </c>
      <c r="F679" s="231" t="s">
        <v>222</v>
      </c>
      <c r="G679" s="231" t="s">
        <v>222</v>
      </c>
      <c r="H679" s="231" t="s">
        <v>224</v>
      </c>
      <c r="I679" s="231" t="s">
        <v>222</v>
      </c>
      <c r="J679" s="231" t="s">
        <v>222</v>
      </c>
      <c r="K679" s="231" t="s">
        <v>224</v>
      </c>
      <c r="L679" s="231" t="s">
        <v>224</v>
      </c>
      <c r="M679" s="231" t="s">
        <v>222</v>
      </c>
      <c r="N679" s="231" t="s">
        <v>224</v>
      </c>
      <c r="O679" s="231" t="s">
        <v>224</v>
      </c>
      <c r="P679" s="231" t="s">
        <v>224</v>
      </c>
      <c r="Q679" s="231" t="s">
        <v>224</v>
      </c>
      <c r="R679" s="231" t="s">
        <v>222</v>
      </c>
      <c r="S679" s="231" t="s">
        <v>224</v>
      </c>
      <c r="T679" s="231" t="s">
        <v>224</v>
      </c>
      <c r="U679" s="231" t="s">
        <v>224</v>
      </c>
      <c r="V679" s="231" t="s">
        <v>224</v>
      </c>
      <c r="W679" s="231" t="s">
        <v>224</v>
      </c>
      <c r="X679" s="231" t="s">
        <v>222</v>
      </c>
      <c r="Y679" s="231" t="s">
        <v>222</v>
      </c>
      <c r="Z679" s="231" t="s">
        <v>224</v>
      </c>
      <c r="AA679" s="231" t="s">
        <v>222</v>
      </c>
      <c r="AB679" s="231" t="s">
        <v>224</v>
      </c>
      <c r="AC679" s="231" t="s">
        <v>224</v>
      </c>
      <c r="AD679" s="231" t="s">
        <v>224</v>
      </c>
      <c r="AE679" s="231" t="s">
        <v>224</v>
      </c>
      <c r="AF679" s="231" t="s">
        <v>224</v>
      </c>
      <c r="AG679" s="231" t="s">
        <v>224</v>
      </c>
      <c r="AH679" s="231" t="s">
        <v>222</v>
      </c>
      <c r="AI679" s="231" t="s">
        <v>224</v>
      </c>
      <c r="AJ679" s="231" t="s">
        <v>224</v>
      </c>
      <c r="AK679" s="231" t="s">
        <v>224</v>
      </c>
      <c r="AL679" s="231" t="s">
        <v>222</v>
      </c>
      <c r="AM679" s="231" t="s">
        <v>222</v>
      </c>
      <c r="AN679" s="231" t="s">
        <v>222</v>
      </c>
      <c r="AO679" s="231" t="s">
        <v>222</v>
      </c>
      <c r="AP679" s="231" t="s">
        <v>222</v>
      </c>
      <c r="AQ679" s="231">
        <v>40</v>
      </c>
    </row>
    <row r="680" spans="1:43" x14ac:dyDescent="0.3">
      <c r="A680" s="231">
        <v>212716</v>
      </c>
      <c r="B680" s="231" t="s">
        <v>61</v>
      </c>
      <c r="C680" s="231" t="s">
        <v>224</v>
      </c>
      <c r="D680" s="231" t="s">
        <v>224</v>
      </c>
      <c r="E680" s="231" t="s">
        <v>224</v>
      </c>
      <c r="F680" s="231" t="s">
        <v>222</v>
      </c>
      <c r="G680" s="231" t="s">
        <v>224</v>
      </c>
      <c r="H680" s="231" t="s">
        <v>224</v>
      </c>
      <c r="I680" s="231" t="s">
        <v>224</v>
      </c>
      <c r="J680" s="231" t="s">
        <v>222</v>
      </c>
      <c r="K680" s="231" t="s">
        <v>224</v>
      </c>
      <c r="L680" s="231" t="s">
        <v>222</v>
      </c>
      <c r="M680" s="231" t="s">
        <v>224</v>
      </c>
      <c r="N680" s="231" t="s">
        <v>224</v>
      </c>
      <c r="O680" s="231" t="s">
        <v>224</v>
      </c>
      <c r="P680" s="231" t="s">
        <v>222</v>
      </c>
      <c r="Q680" s="231" t="s">
        <v>224</v>
      </c>
      <c r="R680" s="231" t="s">
        <v>223</v>
      </c>
      <c r="S680" s="231" t="s">
        <v>224</v>
      </c>
      <c r="T680" s="231" t="s">
        <v>222</v>
      </c>
      <c r="U680" s="231" t="s">
        <v>222</v>
      </c>
      <c r="V680" s="231" t="s">
        <v>222</v>
      </c>
      <c r="W680" s="231" t="s">
        <v>224</v>
      </c>
      <c r="X680" s="231" t="s">
        <v>224</v>
      </c>
      <c r="Y680" s="231" t="s">
        <v>222</v>
      </c>
      <c r="Z680" s="231" t="s">
        <v>224</v>
      </c>
      <c r="AA680" s="231" t="s">
        <v>224</v>
      </c>
      <c r="AB680" s="231" t="s">
        <v>224</v>
      </c>
      <c r="AC680" s="231" t="s">
        <v>222</v>
      </c>
      <c r="AD680" s="231" t="s">
        <v>224</v>
      </c>
      <c r="AE680" s="231" t="s">
        <v>224</v>
      </c>
      <c r="AF680" s="231" t="s">
        <v>222</v>
      </c>
      <c r="AG680" s="231" t="s">
        <v>222</v>
      </c>
      <c r="AH680" s="231" t="s">
        <v>224</v>
      </c>
      <c r="AI680" s="231" t="s">
        <v>224</v>
      </c>
      <c r="AJ680" s="231" t="s">
        <v>224</v>
      </c>
      <c r="AK680" s="231" t="s">
        <v>222</v>
      </c>
      <c r="AL680" s="231" t="s">
        <v>224</v>
      </c>
      <c r="AM680" s="231" t="s">
        <v>224</v>
      </c>
      <c r="AN680" s="231" t="s">
        <v>224</v>
      </c>
      <c r="AO680" s="231" t="s">
        <v>224</v>
      </c>
      <c r="AP680" s="231" t="s">
        <v>224</v>
      </c>
      <c r="AQ680" s="231">
        <v>40</v>
      </c>
    </row>
    <row r="681" spans="1:43" x14ac:dyDescent="0.3">
      <c r="A681" s="231">
        <v>212723</v>
      </c>
      <c r="B681" s="231" t="s">
        <v>61</v>
      </c>
      <c r="C681" s="231" t="s">
        <v>224</v>
      </c>
      <c r="D681" s="231" t="s">
        <v>224</v>
      </c>
      <c r="E681" s="231" t="s">
        <v>224</v>
      </c>
      <c r="F681" s="231" t="s">
        <v>222</v>
      </c>
      <c r="G681" s="231" t="s">
        <v>222</v>
      </c>
      <c r="H681" s="231" t="s">
        <v>222</v>
      </c>
      <c r="I681" s="231" t="s">
        <v>224</v>
      </c>
      <c r="J681" s="231" t="s">
        <v>222</v>
      </c>
      <c r="K681" s="231" t="s">
        <v>222</v>
      </c>
      <c r="L681" s="231" t="s">
        <v>224</v>
      </c>
      <c r="M681" s="231" t="s">
        <v>224</v>
      </c>
      <c r="N681" s="231" t="s">
        <v>224</v>
      </c>
      <c r="O681" s="231" t="s">
        <v>224</v>
      </c>
      <c r="P681" s="231" t="s">
        <v>224</v>
      </c>
      <c r="Q681" s="231" t="s">
        <v>224</v>
      </c>
      <c r="R681" s="231" t="s">
        <v>222</v>
      </c>
      <c r="S681" s="231" t="s">
        <v>224</v>
      </c>
      <c r="T681" s="231" t="s">
        <v>224</v>
      </c>
      <c r="U681" s="231" t="s">
        <v>224</v>
      </c>
      <c r="V681" s="231" t="s">
        <v>224</v>
      </c>
      <c r="W681" s="231" t="s">
        <v>224</v>
      </c>
      <c r="X681" s="231" t="s">
        <v>224</v>
      </c>
      <c r="Y681" s="231" t="s">
        <v>224</v>
      </c>
      <c r="Z681" s="231" t="s">
        <v>222</v>
      </c>
      <c r="AA681" s="231" t="s">
        <v>222</v>
      </c>
      <c r="AB681" s="231" t="s">
        <v>224</v>
      </c>
      <c r="AC681" s="231" t="s">
        <v>224</v>
      </c>
      <c r="AD681" s="231" t="s">
        <v>222</v>
      </c>
      <c r="AE681" s="231" t="s">
        <v>224</v>
      </c>
      <c r="AF681" s="231" t="s">
        <v>222</v>
      </c>
      <c r="AG681" s="231" t="s">
        <v>224</v>
      </c>
      <c r="AH681" s="231" t="s">
        <v>224</v>
      </c>
      <c r="AI681" s="231" t="s">
        <v>224</v>
      </c>
      <c r="AJ681" s="231" t="s">
        <v>224</v>
      </c>
      <c r="AK681" s="231" t="s">
        <v>224</v>
      </c>
      <c r="AL681" s="231" t="s">
        <v>223</v>
      </c>
      <c r="AM681" s="231" t="s">
        <v>223</v>
      </c>
      <c r="AN681" s="231" t="s">
        <v>223</v>
      </c>
      <c r="AO681" s="231" t="s">
        <v>223</v>
      </c>
      <c r="AP681" s="231" t="s">
        <v>223</v>
      </c>
      <c r="AQ681" s="231">
        <v>40</v>
      </c>
    </row>
    <row r="682" spans="1:43" x14ac:dyDescent="0.3">
      <c r="A682" s="231">
        <v>212724</v>
      </c>
      <c r="B682" s="231" t="s">
        <v>61</v>
      </c>
      <c r="C682" s="231" t="s">
        <v>222</v>
      </c>
      <c r="D682" s="231" t="s">
        <v>224</v>
      </c>
      <c r="E682" s="231" t="s">
        <v>224</v>
      </c>
      <c r="F682" s="231" t="s">
        <v>222</v>
      </c>
      <c r="G682" s="231" t="s">
        <v>222</v>
      </c>
      <c r="H682" s="231" t="s">
        <v>222</v>
      </c>
      <c r="I682" s="231" t="s">
        <v>224</v>
      </c>
      <c r="J682" s="231" t="s">
        <v>222</v>
      </c>
      <c r="K682" s="231" t="s">
        <v>224</v>
      </c>
      <c r="L682" s="231" t="s">
        <v>222</v>
      </c>
      <c r="M682" s="231" t="s">
        <v>224</v>
      </c>
      <c r="N682" s="231" t="s">
        <v>224</v>
      </c>
      <c r="O682" s="231" t="s">
        <v>224</v>
      </c>
      <c r="P682" s="231" t="s">
        <v>224</v>
      </c>
      <c r="Q682" s="231" t="s">
        <v>224</v>
      </c>
      <c r="R682" s="231" t="s">
        <v>224</v>
      </c>
      <c r="S682" s="231" t="s">
        <v>222</v>
      </c>
      <c r="T682" s="231" t="s">
        <v>224</v>
      </c>
      <c r="U682" s="231" t="s">
        <v>224</v>
      </c>
      <c r="V682" s="231" t="s">
        <v>222</v>
      </c>
      <c r="W682" s="231" t="s">
        <v>222</v>
      </c>
      <c r="X682" s="231" t="s">
        <v>224</v>
      </c>
      <c r="Y682" s="231" t="s">
        <v>222</v>
      </c>
      <c r="Z682" s="231" t="s">
        <v>224</v>
      </c>
      <c r="AA682" s="231" t="s">
        <v>222</v>
      </c>
      <c r="AB682" s="231" t="s">
        <v>222</v>
      </c>
      <c r="AC682" s="231" t="s">
        <v>224</v>
      </c>
      <c r="AD682" s="231" t="s">
        <v>224</v>
      </c>
      <c r="AE682" s="231" t="s">
        <v>224</v>
      </c>
      <c r="AF682" s="231" t="s">
        <v>224</v>
      </c>
      <c r="AG682" s="231" t="s">
        <v>224</v>
      </c>
      <c r="AH682" s="231" t="s">
        <v>224</v>
      </c>
      <c r="AI682" s="231" t="s">
        <v>222</v>
      </c>
      <c r="AJ682" s="231" t="s">
        <v>222</v>
      </c>
      <c r="AK682" s="231" t="s">
        <v>224</v>
      </c>
      <c r="AL682" s="231" t="s">
        <v>224</v>
      </c>
      <c r="AM682" s="231" t="s">
        <v>224</v>
      </c>
      <c r="AN682" s="231" t="s">
        <v>224</v>
      </c>
      <c r="AO682" s="231" t="s">
        <v>224</v>
      </c>
      <c r="AP682" s="231" t="s">
        <v>224</v>
      </c>
      <c r="AQ682" s="231">
        <v>40</v>
      </c>
    </row>
    <row r="683" spans="1:43" x14ac:dyDescent="0.3">
      <c r="A683" s="231">
        <v>212725</v>
      </c>
      <c r="B683" s="231" t="s">
        <v>61</v>
      </c>
      <c r="C683" s="231" t="s">
        <v>224</v>
      </c>
      <c r="D683" s="231" t="s">
        <v>224</v>
      </c>
      <c r="E683" s="231" t="s">
        <v>224</v>
      </c>
      <c r="F683" s="231" t="s">
        <v>222</v>
      </c>
      <c r="G683" s="231" t="s">
        <v>222</v>
      </c>
      <c r="H683" s="231" t="s">
        <v>222</v>
      </c>
      <c r="I683" s="231" t="s">
        <v>224</v>
      </c>
      <c r="J683" s="231" t="s">
        <v>222</v>
      </c>
      <c r="K683" s="231" t="s">
        <v>224</v>
      </c>
      <c r="L683" s="231" t="s">
        <v>224</v>
      </c>
      <c r="M683" s="231" t="s">
        <v>224</v>
      </c>
      <c r="N683" s="231" t="s">
        <v>224</v>
      </c>
      <c r="O683" s="231" t="s">
        <v>224</v>
      </c>
      <c r="P683" s="231" t="s">
        <v>222</v>
      </c>
      <c r="Q683" s="231" t="s">
        <v>224</v>
      </c>
      <c r="R683" s="231" t="s">
        <v>223</v>
      </c>
      <c r="S683" s="231" t="s">
        <v>224</v>
      </c>
      <c r="T683" s="231" t="s">
        <v>224</v>
      </c>
      <c r="U683" s="231" t="s">
        <v>224</v>
      </c>
      <c r="V683" s="231" t="s">
        <v>222</v>
      </c>
      <c r="W683" s="231" t="s">
        <v>222</v>
      </c>
      <c r="X683" s="231" t="s">
        <v>224</v>
      </c>
      <c r="Y683" s="231" t="s">
        <v>222</v>
      </c>
      <c r="Z683" s="231" t="s">
        <v>222</v>
      </c>
      <c r="AA683" s="231" t="s">
        <v>222</v>
      </c>
      <c r="AB683" s="231" t="s">
        <v>224</v>
      </c>
      <c r="AC683" s="231" t="s">
        <v>224</v>
      </c>
      <c r="AD683" s="231" t="s">
        <v>222</v>
      </c>
      <c r="AE683" s="231" t="s">
        <v>224</v>
      </c>
      <c r="AF683" s="231" t="s">
        <v>222</v>
      </c>
      <c r="AG683" s="231" t="s">
        <v>224</v>
      </c>
      <c r="AH683" s="231" t="s">
        <v>224</v>
      </c>
      <c r="AI683" s="231" t="s">
        <v>224</v>
      </c>
      <c r="AJ683" s="231" t="s">
        <v>224</v>
      </c>
      <c r="AK683" s="231" t="s">
        <v>224</v>
      </c>
      <c r="AL683" s="231" t="s">
        <v>223</v>
      </c>
      <c r="AM683" s="231" t="s">
        <v>223</v>
      </c>
      <c r="AN683" s="231" t="s">
        <v>223</v>
      </c>
      <c r="AO683" s="231" t="s">
        <v>223</v>
      </c>
      <c r="AP683" s="231" t="s">
        <v>223</v>
      </c>
      <c r="AQ683" s="231">
        <v>40</v>
      </c>
    </row>
    <row r="684" spans="1:43" x14ac:dyDescent="0.3">
      <c r="A684" s="231">
        <v>212734</v>
      </c>
      <c r="B684" s="231" t="s">
        <v>61</v>
      </c>
      <c r="C684" s="231" t="s">
        <v>222</v>
      </c>
      <c r="D684" s="231" t="s">
        <v>224</v>
      </c>
      <c r="E684" s="231" t="s">
        <v>222</v>
      </c>
      <c r="F684" s="231" t="s">
        <v>222</v>
      </c>
      <c r="G684" s="231" t="s">
        <v>222</v>
      </c>
      <c r="H684" s="231" t="s">
        <v>222</v>
      </c>
      <c r="I684" s="231" t="s">
        <v>224</v>
      </c>
      <c r="J684" s="231" t="s">
        <v>222</v>
      </c>
      <c r="K684" s="231" t="s">
        <v>222</v>
      </c>
      <c r="L684" s="231" t="s">
        <v>222</v>
      </c>
      <c r="M684" s="231" t="s">
        <v>222</v>
      </c>
      <c r="N684" s="231" t="s">
        <v>224</v>
      </c>
      <c r="O684" s="231" t="s">
        <v>222</v>
      </c>
      <c r="P684" s="231" t="s">
        <v>222</v>
      </c>
      <c r="Q684" s="231" t="s">
        <v>223</v>
      </c>
      <c r="R684" s="231" t="s">
        <v>222</v>
      </c>
      <c r="S684" s="231" t="s">
        <v>222</v>
      </c>
      <c r="T684" s="231" t="s">
        <v>224</v>
      </c>
      <c r="U684" s="231" t="s">
        <v>224</v>
      </c>
      <c r="V684" s="231" t="s">
        <v>222</v>
      </c>
      <c r="W684" s="231" t="s">
        <v>224</v>
      </c>
      <c r="X684" s="231" t="s">
        <v>222</v>
      </c>
      <c r="Y684" s="231" t="s">
        <v>224</v>
      </c>
      <c r="Z684" s="231" t="s">
        <v>224</v>
      </c>
      <c r="AA684" s="231" t="s">
        <v>222</v>
      </c>
      <c r="AB684" s="231" t="s">
        <v>224</v>
      </c>
      <c r="AC684" s="231" t="s">
        <v>224</v>
      </c>
      <c r="AD684" s="231" t="s">
        <v>224</v>
      </c>
      <c r="AE684" s="231" t="s">
        <v>222</v>
      </c>
      <c r="AF684" s="231" t="s">
        <v>222</v>
      </c>
      <c r="AG684" s="231" t="s">
        <v>224</v>
      </c>
      <c r="AH684" s="231" t="s">
        <v>224</v>
      </c>
      <c r="AI684" s="231" t="s">
        <v>224</v>
      </c>
      <c r="AJ684" s="231" t="s">
        <v>224</v>
      </c>
      <c r="AK684" s="231" t="s">
        <v>224</v>
      </c>
      <c r="AL684" s="231" t="s">
        <v>223</v>
      </c>
      <c r="AM684" s="231" t="s">
        <v>223</v>
      </c>
      <c r="AN684" s="231" t="s">
        <v>223</v>
      </c>
      <c r="AO684" s="231" t="s">
        <v>223</v>
      </c>
      <c r="AP684" s="231" t="s">
        <v>223</v>
      </c>
      <c r="AQ684" s="231">
        <v>40</v>
      </c>
    </row>
    <row r="685" spans="1:43" x14ac:dyDescent="0.3">
      <c r="A685" s="231">
        <v>212738</v>
      </c>
      <c r="B685" s="231" t="s">
        <v>61</v>
      </c>
      <c r="C685" s="231" t="s">
        <v>222</v>
      </c>
      <c r="D685" s="231" t="s">
        <v>224</v>
      </c>
      <c r="E685" s="231" t="s">
        <v>224</v>
      </c>
      <c r="F685" s="231" t="s">
        <v>222</v>
      </c>
      <c r="G685" s="231" t="s">
        <v>222</v>
      </c>
      <c r="H685" s="231" t="s">
        <v>224</v>
      </c>
      <c r="I685" s="231" t="s">
        <v>222</v>
      </c>
      <c r="J685" s="231" t="s">
        <v>222</v>
      </c>
      <c r="K685" s="231" t="s">
        <v>224</v>
      </c>
      <c r="L685" s="231" t="s">
        <v>222</v>
      </c>
      <c r="M685" s="231" t="s">
        <v>222</v>
      </c>
      <c r="N685" s="231" t="s">
        <v>222</v>
      </c>
      <c r="O685" s="231" t="s">
        <v>224</v>
      </c>
      <c r="P685" s="231" t="s">
        <v>222</v>
      </c>
      <c r="Q685" s="231" t="s">
        <v>224</v>
      </c>
      <c r="R685" s="231" t="s">
        <v>222</v>
      </c>
      <c r="S685" s="231" t="s">
        <v>224</v>
      </c>
      <c r="T685" s="231" t="s">
        <v>224</v>
      </c>
      <c r="U685" s="231" t="s">
        <v>224</v>
      </c>
      <c r="V685" s="231" t="s">
        <v>224</v>
      </c>
      <c r="W685" s="231" t="s">
        <v>224</v>
      </c>
      <c r="X685" s="231" t="s">
        <v>224</v>
      </c>
      <c r="Y685" s="231" t="s">
        <v>222</v>
      </c>
      <c r="Z685" s="231" t="s">
        <v>224</v>
      </c>
      <c r="AA685" s="231" t="s">
        <v>222</v>
      </c>
      <c r="AB685" s="231" t="s">
        <v>222</v>
      </c>
      <c r="AC685" s="231" t="s">
        <v>224</v>
      </c>
      <c r="AD685" s="231" t="s">
        <v>222</v>
      </c>
      <c r="AE685" s="231" t="s">
        <v>222</v>
      </c>
      <c r="AF685" s="231" t="s">
        <v>224</v>
      </c>
      <c r="AG685" s="231" t="s">
        <v>224</v>
      </c>
      <c r="AH685" s="231" t="s">
        <v>224</v>
      </c>
      <c r="AI685" s="231" t="s">
        <v>224</v>
      </c>
      <c r="AJ685" s="231" t="s">
        <v>224</v>
      </c>
      <c r="AK685" s="231" t="s">
        <v>224</v>
      </c>
      <c r="AL685" s="231" t="s">
        <v>223</v>
      </c>
      <c r="AM685" s="231" t="s">
        <v>223</v>
      </c>
      <c r="AN685" s="231" t="s">
        <v>223</v>
      </c>
      <c r="AO685" s="231" t="s">
        <v>223</v>
      </c>
      <c r="AP685" s="231" t="s">
        <v>223</v>
      </c>
      <c r="AQ685" s="231">
        <v>40</v>
      </c>
    </row>
    <row r="686" spans="1:43" x14ac:dyDescent="0.3">
      <c r="A686" s="231">
        <v>212739</v>
      </c>
      <c r="B686" s="231" t="s">
        <v>61</v>
      </c>
      <c r="C686" s="231" t="s">
        <v>224</v>
      </c>
      <c r="D686" s="231" t="s">
        <v>224</v>
      </c>
      <c r="E686" s="231" t="s">
        <v>224</v>
      </c>
      <c r="F686" s="231" t="s">
        <v>222</v>
      </c>
      <c r="G686" s="231" t="s">
        <v>222</v>
      </c>
      <c r="H686" s="231" t="s">
        <v>224</v>
      </c>
      <c r="I686" s="231" t="s">
        <v>224</v>
      </c>
      <c r="J686" s="231" t="s">
        <v>222</v>
      </c>
      <c r="K686" s="231" t="s">
        <v>224</v>
      </c>
      <c r="L686" s="231" t="s">
        <v>222</v>
      </c>
      <c r="M686" s="231" t="s">
        <v>224</v>
      </c>
      <c r="N686" s="231" t="s">
        <v>224</v>
      </c>
      <c r="O686" s="231" t="s">
        <v>224</v>
      </c>
      <c r="P686" s="231" t="s">
        <v>224</v>
      </c>
      <c r="Q686" s="231" t="s">
        <v>224</v>
      </c>
      <c r="R686" s="231" t="s">
        <v>224</v>
      </c>
      <c r="S686" s="231" t="s">
        <v>222</v>
      </c>
      <c r="T686" s="231" t="s">
        <v>224</v>
      </c>
      <c r="U686" s="231" t="s">
        <v>224</v>
      </c>
      <c r="V686" s="231" t="s">
        <v>224</v>
      </c>
      <c r="W686" s="231" t="s">
        <v>224</v>
      </c>
      <c r="X686" s="231" t="s">
        <v>224</v>
      </c>
      <c r="Y686" s="231" t="s">
        <v>224</v>
      </c>
      <c r="Z686" s="231" t="s">
        <v>224</v>
      </c>
      <c r="AA686" s="231" t="s">
        <v>222</v>
      </c>
      <c r="AB686" s="231" t="s">
        <v>224</v>
      </c>
      <c r="AC686" s="231" t="s">
        <v>224</v>
      </c>
      <c r="AD686" s="231" t="s">
        <v>224</v>
      </c>
      <c r="AE686" s="231" t="s">
        <v>222</v>
      </c>
      <c r="AF686" s="231" t="s">
        <v>224</v>
      </c>
      <c r="AG686" s="231" t="s">
        <v>222</v>
      </c>
      <c r="AH686" s="231" t="s">
        <v>223</v>
      </c>
      <c r="AI686" s="231" t="s">
        <v>223</v>
      </c>
      <c r="AJ686" s="231" t="s">
        <v>222</v>
      </c>
      <c r="AK686" s="231" t="s">
        <v>223</v>
      </c>
      <c r="AL686" s="231" t="s">
        <v>224</v>
      </c>
      <c r="AM686" s="231" t="s">
        <v>223</v>
      </c>
      <c r="AN686" s="231" t="s">
        <v>223</v>
      </c>
      <c r="AO686" s="231" t="s">
        <v>224</v>
      </c>
      <c r="AP686" s="231" t="s">
        <v>222</v>
      </c>
      <c r="AQ686" s="231">
        <v>40</v>
      </c>
    </row>
    <row r="687" spans="1:43" x14ac:dyDescent="0.3">
      <c r="A687" s="231">
        <v>212751</v>
      </c>
      <c r="B687" s="231" t="s">
        <v>61</v>
      </c>
      <c r="C687" s="231" t="s">
        <v>224</v>
      </c>
      <c r="D687" s="231" t="s">
        <v>224</v>
      </c>
      <c r="E687" s="231" t="s">
        <v>222</v>
      </c>
      <c r="F687" s="231" t="s">
        <v>224</v>
      </c>
      <c r="G687" s="231" t="s">
        <v>224</v>
      </c>
      <c r="H687" s="231" t="s">
        <v>222</v>
      </c>
      <c r="I687" s="231" t="s">
        <v>224</v>
      </c>
      <c r="J687" s="231" t="s">
        <v>224</v>
      </c>
      <c r="K687" s="231" t="s">
        <v>224</v>
      </c>
      <c r="L687" s="231" t="s">
        <v>222</v>
      </c>
      <c r="M687" s="231" t="s">
        <v>222</v>
      </c>
      <c r="N687" s="231" t="s">
        <v>224</v>
      </c>
      <c r="O687" s="231" t="s">
        <v>224</v>
      </c>
      <c r="P687" s="231" t="s">
        <v>224</v>
      </c>
      <c r="Q687" s="231" t="s">
        <v>224</v>
      </c>
      <c r="R687" s="231" t="s">
        <v>224</v>
      </c>
      <c r="S687" s="231" t="s">
        <v>223</v>
      </c>
      <c r="T687" s="231" t="s">
        <v>224</v>
      </c>
      <c r="U687" s="231" t="s">
        <v>224</v>
      </c>
      <c r="V687" s="231" t="s">
        <v>224</v>
      </c>
      <c r="W687" s="231" t="s">
        <v>222</v>
      </c>
      <c r="X687" s="231" t="s">
        <v>224</v>
      </c>
      <c r="Y687" s="231" t="s">
        <v>222</v>
      </c>
      <c r="Z687" s="231" t="s">
        <v>224</v>
      </c>
      <c r="AA687" s="231" t="s">
        <v>224</v>
      </c>
      <c r="AB687" s="231" t="s">
        <v>224</v>
      </c>
      <c r="AC687" s="231" t="s">
        <v>224</v>
      </c>
      <c r="AD687" s="231" t="s">
        <v>224</v>
      </c>
      <c r="AE687" s="231" t="s">
        <v>222</v>
      </c>
      <c r="AF687" s="231" t="s">
        <v>224</v>
      </c>
      <c r="AG687" s="231" t="s">
        <v>222</v>
      </c>
      <c r="AH687" s="231" t="s">
        <v>223</v>
      </c>
      <c r="AI687" s="231" t="s">
        <v>223</v>
      </c>
      <c r="AJ687" s="231" t="s">
        <v>224</v>
      </c>
      <c r="AK687" s="231" t="s">
        <v>224</v>
      </c>
      <c r="AL687" s="231" t="s">
        <v>223</v>
      </c>
      <c r="AM687" s="231" t="s">
        <v>223</v>
      </c>
      <c r="AN687" s="231" t="s">
        <v>223</v>
      </c>
      <c r="AO687" s="231" t="s">
        <v>223</v>
      </c>
      <c r="AP687" s="231" t="s">
        <v>224</v>
      </c>
      <c r="AQ687" s="231">
        <v>40</v>
      </c>
    </row>
    <row r="688" spans="1:43" x14ac:dyDescent="0.3">
      <c r="A688" s="231">
        <v>212752</v>
      </c>
      <c r="B688" s="231" t="s">
        <v>61</v>
      </c>
      <c r="C688" s="231" t="s">
        <v>222</v>
      </c>
      <c r="D688" s="231" t="s">
        <v>224</v>
      </c>
      <c r="E688" s="231" t="s">
        <v>224</v>
      </c>
      <c r="F688" s="231" t="s">
        <v>222</v>
      </c>
      <c r="G688" s="231" t="s">
        <v>222</v>
      </c>
      <c r="H688" s="231" t="s">
        <v>224</v>
      </c>
      <c r="I688" s="231" t="s">
        <v>224</v>
      </c>
      <c r="J688" s="231" t="s">
        <v>222</v>
      </c>
      <c r="K688" s="231" t="s">
        <v>224</v>
      </c>
      <c r="L688" s="231" t="s">
        <v>224</v>
      </c>
      <c r="M688" s="231" t="s">
        <v>222</v>
      </c>
      <c r="N688" s="231" t="s">
        <v>224</v>
      </c>
      <c r="O688" s="231" t="s">
        <v>224</v>
      </c>
      <c r="P688" s="231" t="s">
        <v>224</v>
      </c>
      <c r="Q688" s="231" t="s">
        <v>224</v>
      </c>
      <c r="R688" s="231" t="s">
        <v>224</v>
      </c>
      <c r="S688" s="231" t="s">
        <v>224</v>
      </c>
      <c r="T688" s="231" t="s">
        <v>224</v>
      </c>
      <c r="U688" s="231" t="s">
        <v>224</v>
      </c>
      <c r="V688" s="231" t="s">
        <v>222</v>
      </c>
      <c r="W688" s="231" t="s">
        <v>224</v>
      </c>
      <c r="X688" s="231" t="s">
        <v>222</v>
      </c>
      <c r="Y688" s="231" t="s">
        <v>222</v>
      </c>
      <c r="Z688" s="231" t="s">
        <v>224</v>
      </c>
      <c r="AA688" s="231" t="s">
        <v>222</v>
      </c>
      <c r="AB688" s="231" t="s">
        <v>224</v>
      </c>
      <c r="AC688" s="231" t="s">
        <v>224</v>
      </c>
      <c r="AD688" s="231" t="s">
        <v>224</v>
      </c>
      <c r="AE688" s="231" t="s">
        <v>222</v>
      </c>
      <c r="AF688" s="231" t="s">
        <v>222</v>
      </c>
      <c r="AG688" s="231" t="s">
        <v>224</v>
      </c>
      <c r="AH688" s="231" t="s">
        <v>224</v>
      </c>
      <c r="AI688" s="231" t="s">
        <v>224</v>
      </c>
      <c r="AJ688" s="231" t="s">
        <v>224</v>
      </c>
      <c r="AK688" s="231" t="s">
        <v>222</v>
      </c>
      <c r="AL688" s="231" t="s">
        <v>224</v>
      </c>
      <c r="AM688" s="231" t="s">
        <v>224</v>
      </c>
      <c r="AN688" s="231" t="s">
        <v>224</v>
      </c>
      <c r="AO688" s="231" t="s">
        <v>224</v>
      </c>
      <c r="AP688" s="231" t="s">
        <v>224</v>
      </c>
      <c r="AQ688" s="231">
        <v>40</v>
      </c>
    </row>
    <row r="689" spans="1:43" x14ac:dyDescent="0.3">
      <c r="A689" s="231">
        <v>212753</v>
      </c>
      <c r="B689" s="231" t="s">
        <v>61</v>
      </c>
      <c r="C689" s="231" t="s">
        <v>224</v>
      </c>
      <c r="D689" s="231" t="s">
        <v>224</v>
      </c>
      <c r="E689" s="231" t="s">
        <v>224</v>
      </c>
      <c r="F689" s="231" t="s">
        <v>222</v>
      </c>
      <c r="G689" s="231" t="s">
        <v>224</v>
      </c>
      <c r="H689" s="231" t="s">
        <v>224</v>
      </c>
      <c r="I689" s="231" t="s">
        <v>224</v>
      </c>
      <c r="J689" s="231" t="s">
        <v>222</v>
      </c>
      <c r="K689" s="231" t="s">
        <v>224</v>
      </c>
      <c r="L689" s="231" t="s">
        <v>222</v>
      </c>
      <c r="M689" s="231" t="s">
        <v>222</v>
      </c>
      <c r="N689" s="231" t="s">
        <v>224</v>
      </c>
      <c r="O689" s="231" t="s">
        <v>224</v>
      </c>
      <c r="P689" s="231" t="s">
        <v>224</v>
      </c>
      <c r="Q689" s="231" t="s">
        <v>224</v>
      </c>
      <c r="R689" s="231" t="s">
        <v>224</v>
      </c>
      <c r="S689" s="231" t="s">
        <v>222</v>
      </c>
      <c r="T689" s="231" t="s">
        <v>224</v>
      </c>
      <c r="U689" s="231" t="s">
        <v>224</v>
      </c>
      <c r="V689" s="231" t="s">
        <v>224</v>
      </c>
      <c r="W689" s="231" t="s">
        <v>222</v>
      </c>
      <c r="X689" s="231" t="s">
        <v>224</v>
      </c>
      <c r="Y689" s="231" t="s">
        <v>224</v>
      </c>
      <c r="Z689" s="231" t="s">
        <v>222</v>
      </c>
      <c r="AA689" s="231" t="s">
        <v>222</v>
      </c>
      <c r="AB689" s="231" t="s">
        <v>224</v>
      </c>
      <c r="AC689" s="231" t="s">
        <v>224</v>
      </c>
      <c r="AD689" s="231" t="s">
        <v>224</v>
      </c>
      <c r="AE689" s="231" t="s">
        <v>222</v>
      </c>
      <c r="AF689" s="231" t="s">
        <v>224</v>
      </c>
      <c r="AG689" s="231" t="s">
        <v>224</v>
      </c>
      <c r="AH689" s="231" t="s">
        <v>224</v>
      </c>
      <c r="AI689" s="231" t="s">
        <v>224</v>
      </c>
      <c r="AJ689" s="231" t="s">
        <v>224</v>
      </c>
      <c r="AK689" s="231" t="s">
        <v>222</v>
      </c>
      <c r="AL689" s="231" t="s">
        <v>224</v>
      </c>
      <c r="AM689" s="231" t="s">
        <v>224</v>
      </c>
      <c r="AN689" s="231" t="s">
        <v>224</v>
      </c>
      <c r="AO689" s="231" t="s">
        <v>224</v>
      </c>
      <c r="AP689" s="231" t="s">
        <v>224</v>
      </c>
      <c r="AQ689" s="231">
        <v>40</v>
      </c>
    </row>
    <row r="690" spans="1:43" x14ac:dyDescent="0.3">
      <c r="A690" s="231">
        <v>212764</v>
      </c>
      <c r="B690" s="231" t="s">
        <v>61</v>
      </c>
      <c r="C690" s="231" t="s">
        <v>222</v>
      </c>
      <c r="D690" s="231" t="s">
        <v>224</v>
      </c>
      <c r="E690" s="231" t="s">
        <v>224</v>
      </c>
      <c r="F690" s="231" t="s">
        <v>222</v>
      </c>
      <c r="G690" s="231" t="s">
        <v>222</v>
      </c>
      <c r="H690" s="231" t="s">
        <v>222</v>
      </c>
      <c r="I690" s="231" t="s">
        <v>224</v>
      </c>
      <c r="J690" s="231" t="s">
        <v>222</v>
      </c>
      <c r="K690" s="231" t="s">
        <v>224</v>
      </c>
      <c r="L690" s="231" t="s">
        <v>224</v>
      </c>
      <c r="M690" s="231" t="s">
        <v>222</v>
      </c>
      <c r="N690" s="231" t="s">
        <v>224</v>
      </c>
      <c r="O690" s="231" t="s">
        <v>222</v>
      </c>
      <c r="P690" s="231" t="s">
        <v>222</v>
      </c>
      <c r="Q690" s="231" t="s">
        <v>224</v>
      </c>
      <c r="R690" s="231" t="s">
        <v>224</v>
      </c>
      <c r="S690" s="231" t="s">
        <v>222</v>
      </c>
      <c r="T690" s="231" t="s">
        <v>224</v>
      </c>
      <c r="U690" s="231" t="s">
        <v>224</v>
      </c>
      <c r="V690" s="231" t="s">
        <v>224</v>
      </c>
      <c r="W690" s="231" t="s">
        <v>224</v>
      </c>
      <c r="X690" s="231" t="s">
        <v>224</v>
      </c>
      <c r="Y690" s="231" t="s">
        <v>222</v>
      </c>
      <c r="Z690" s="231" t="s">
        <v>224</v>
      </c>
      <c r="AA690" s="231" t="s">
        <v>222</v>
      </c>
      <c r="AB690" s="231" t="s">
        <v>224</v>
      </c>
      <c r="AC690" s="231" t="s">
        <v>224</v>
      </c>
      <c r="AD690" s="231" t="s">
        <v>222</v>
      </c>
      <c r="AE690" s="231" t="s">
        <v>222</v>
      </c>
      <c r="AF690" s="231" t="s">
        <v>224</v>
      </c>
      <c r="AG690" s="231" t="s">
        <v>222</v>
      </c>
      <c r="AH690" s="231" t="s">
        <v>224</v>
      </c>
      <c r="AI690" s="231" t="s">
        <v>222</v>
      </c>
      <c r="AJ690" s="231" t="s">
        <v>224</v>
      </c>
      <c r="AK690" s="231" t="s">
        <v>222</v>
      </c>
      <c r="AL690" s="231" t="s">
        <v>224</v>
      </c>
      <c r="AM690" s="231" t="s">
        <v>224</v>
      </c>
      <c r="AN690" s="231" t="s">
        <v>224</v>
      </c>
      <c r="AO690" s="231" t="s">
        <v>224</v>
      </c>
      <c r="AP690" s="231" t="s">
        <v>224</v>
      </c>
      <c r="AQ690" s="231">
        <v>40</v>
      </c>
    </row>
    <row r="691" spans="1:43" x14ac:dyDescent="0.3">
      <c r="A691" s="231">
        <v>212766</v>
      </c>
      <c r="B691" s="231" t="s">
        <v>61</v>
      </c>
      <c r="C691" s="231" t="s">
        <v>224</v>
      </c>
      <c r="D691" s="231" t="s">
        <v>224</v>
      </c>
      <c r="E691" s="231" t="s">
        <v>224</v>
      </c>
      <c r="F691" s="231" t="s">
        <v>222</v>
      </c>
      <c r="G691" s="231" t="s">
        <v>222</v>
      </c>
      <c r="H691" s="231" t="s">
        <v>222</v>
      </c>
      <c r="I691" s="231" t="s">
        <v>224</v>
      </c>
      <c r="J691" s="231" t="s">
        <v>222</v>
      </c>
      <c r="K691" s="231" t="s">
        <v>224</v>
      </c>
      <c r="L691" s="231" t="s">
        <v>224</v>
      </c>
      <c r="M691" s="231" t="s">
        <v>222</v>
      </c>
      <c r="N691" s="231" t="s">
        <v>222</v>
      </c>
      <c r="O691" s="231" t="s">
        <v>222</v>
      </c>
      <c r="P691" s="231" t="s">
        <v>222</v>
      </c>
      <c r="Q691" s="231" t="s">
        <v>222</v>
      </c>
      <c r="R691" s="231" t="s">
        <v>222</v>
      </c>
      <c r="S691" s="231" t="s">
        <v>224</v>
      </c>
      <c r="T691" s="231" t="s">
        <v>224</v>
      </c>
      <c r="U691" s="231" t="s">
        <v>224</v>
      </c>
      <c r="V691" s="231" t="s">
        <v>224</v>
      </c>
      <c r="W691" s="231" t="s">
        <v>224</v>
      </c>
      <c r="X691" s="231" t="s">
        <v>224</v>
      </c>
      <c r="Y691" s="231" t="s">
        <v>222</v>
      </c>
      <c r="Z691" s="231" t="s">
        <v>224</v>
      </c>
      <c r="AA691" s="231" t="s">
        <v>224</v>
      </c>
      <c r="AB691" s="231" t="s">
        <v>223</v>
      </c>
      <c r="AC691" s="231" t="s">
        <v>224</v>
      </c>
      <c r="AD691" s="231" t="s">
        <v>224</v>
      </c>
      <c r="AE691" s="231" t="s">
        <v>222</v>
      </c>
      <c r="AF691" s="231" t="s">
        <v>224</v>
      </c>
      <c r="AG691" s="231" t="s">
        <v>224</v>
      </c>
      <c r="AH691" s="231" t="s">
        <v>224</v>
      </c>
      <c r="AI691" s="231" t="s">
        <v>224</v>
      </c>
      <c r="AJ691" s="231" t="s">
        <v>224</v>
      </c>
      <c r="AK691" s="231" t="s">
        <v>224</v>
      </c>
      <c r="AL691" s="231" t="s">
        <v>224</v>
      </c>
      <c r="AM691" s="231" t="s">
        <v>224</v>
      </c>
      <c r="AN691" s="231" t="s">
        <v>223</v>
      </c>
      <c r="AO691" s="231" t="s">
        <v>224</v>
      </c>
      <c r="AP691" s="231" t="s">
        <v>224</v>
      </c>
      <c r="AQ691" s="231">
        <v>40</v>
      </c>
    </row>
    <row r="692" spans="1:43" x14ac:dyDescent="0.3">
      <c r="A692" s="231">
        <v>212768</v>
      </c>
      <c r="B692" s="231" t="s">
        <v>61</v>
      </c>
      <c r="C692" s="231" t="s">
        <v>222</v>
      </c>
      <c r="D692" s="231" t="s">
        <v>224</v>
      </c>
      <c r="E692" s="231" t="s">
        <v>224</v>
      </c>
      <c r="F692" s="231" t="s">
        <v>222</v>
      </c>
      <c r="G692" s="231" t="s">
        <v>222</v>
      </c>
      <c r="H692" s="231" t="s">
        <v>222</v>
      </c>
      <c r="I692" s="231" t="s">
        <v>224</v>
      </c>
      <c r="J692" s="231" t="s">
        <v>222</v>
      </c>
      <c r="K692" s="231" t="s">
        <v>224</v>
      </c>
      <c r="L692" s="231" t="s">
        <v>224</v>
      </c>
      <c r="M692" s="231" t="s">
        <v>222</v>
      </c>
      <c r="N692" s="231" t="s">
        <v>224</v>
      </c>
      <c r="O692" s="231" t="s">
        <v>224</v>
      </c>
      <c r="P692" s="231" t="s">
        <v>222</v>
      </c>
      <c r="Q692" s="231" t="s">
        <v>222</v>
      </c>
      <c r="R692" s="231" t="s">
        <v>224</v>
      </c>
      <c r="S692" s="231" t="s">
        <v>224</v>
      </c>
      <c r="T692" s="231" t="s">
        <v>224</v>
      </c>
      <c r="U692" s="231" t="s">
        <v>224</v>
      </c>
      <c r="V692" s="231" t="s">
        <v>222</v>
      </c>
      <c r="W692" s="231" t="s">
        <v>224</v>
      </c>
      <c r="X692" s="231" t="s">
        <v>222</v>
      </c>
      <c r="Y692" s="231" t="s">
        <v>222</v>
      </c>
      <c r="Z692" s="231" t="s">
        <v>224</v>
      </c>
      <c r="AA692" s="231" t="s">
        <v>222</v>
      </c>
      <c r="AB692" s="231" t="s">
        <v>224</v>
      </c>
      <c r="AC692" s="231" t="s">
        <v>224</v>
      </c>
      <c r="AD692" s="231" t="s">
        <v>222</v>
      </c>
      <c r="AE692" s="231" t="s">
        <v>224</v>
      </c>
      <c r="AF692" s="231" t="s">
        <v>224</v>
      </c>
      <c r="AG692" s="231" t="s">
        <v>222</v>
      </c>
      <c r="AH692" s="231" t="s">
        <v>224</v>
      </c>
      <c r="AI692" s="231" t="s">
        <v>224</v>
      </c>
      <c r="AJ692" s="231" t="s">
        <v>224</v>
      </c>
      <c r="AK692" s="231" t="s">
        <v>224</v>
      </c>
      <c r="AL692" s="231" t="s">
        <v>224</v>
      </c>
      <c r="AM692" s="231" t="s">
        <v>223</v>
      </c>
      <c r="AN692" s="231" t="s">
        <v>224</v>
      </c>
      <c r="AO692" s="231" t="s">
        <v>223</v>
      </c>
      <c r="AP692" s="231" t="s">
        <v>223</v>
      </c>
      <c r="AQ692" s="231">
        <v>40</v>
      </c>
    </row>
    <row r="693" spans="1:43" x14ac:dyDescent="0.3">
      <c r="A693" s="231">
        <v>212788</v>
      </c>
      <c r="B693" s="231" t="s">
        <v>61</v>
      </c>
      <c r="C693" s="231" t="s">
        <v>222</v>
      </c>
      <c r="D693" s="231" t="s">
        <v>224</v>
      </c>
      <c r="E693" s="231" t="s">
        <v>222</v>
      </c>
      <c r="F693" s="231" t="s">
        <v>222</v>
      </c>
      <c r="G693" s="231" t="s">
        <v>224</v>
      </c>
      <c r="H693" s="231" t="s">
        <v>222</v>
      </c>
      <c r="I693" s="231" t="s">
        <v>224</v>
      </c>
      <c r="J693" s="231" t="s">
        <v>222</v>
      </c>
      <c r="K693" s="231" t="s">
        <v>222</v>
      </c>
      <c r="L693" s="231" t="s">
        <v>222</v>
      </c>
      <c r="M693" s="231" t="s">
        <v>222</v>
      </c>
      <c r="N693" s="231" t="s">
        <v>222</v>
      </c>
      <c r="O693" s="231" t="s">
        <v>224</v>
      </c>
      <c r="P693" s="231" t="s">
        <v>222</v>
      </c>
      <c r="Q693" s="231" t="s">
        <v>222</v>
      </c>
      <c r="R693" s="231" t="s">
        <v>224</v>
      </c>
      <c r="S693" s="231" t="s">
        <v>222</v>
      </c>
      <c r="T693" s="231" t="s">
        <v>224</v>
      </c>
      <c r="U693" s="231" t="s">
        <v>224</v>
      </c>
      <c r="V693" s="231" t="s">
        <v>224</v>
      </c>
      <c r="W693" s="231" t="s">
        <v>222</v>
      </c>
      <c r="X693" s="231" t="s">
        <v>224</v>
      </c>
      <c r="Y693" s="231" t="s">
        <v>222</v>
      </c>
      <c r="Z693" s="231" t="s">
        <v>222</v>
      </c>
      <c r="AA693" s="231" t="s">
        <v>222</v>
      </c>
      <c r="AB693" s="231" t="s">
        <v>222</v>
      </c>
      <c r="AC693" s="231" t="s">
        <v>224</v>
      </c>
      <c r="AD693" s="231" t="s">
        <v>222</v>
      </c>
      <c r="AE693" s="231" t="s">
        <v>224</v>
      </c>
      <c r="AF693" s="231" t="s">
        <v>222</v>
      </c>
      <c r="AG693" s="231" t="s">
        <v>224</v>
      </c>
      <c r="AH693" s="231" t="s">
        <v>223</v>
      </c>
      <c r="AI693" s="231" t="s">
        <v>223</v>
      </c>
      <c r="AJ693" s="231" t="s">
        <v>224</v>
      </c>
      <c r="AK693" s="231" t="s">
        <v>224</v>
      </c>
      <c r="AL693" s="231" t="s">
        <v>223</v>
      </c>
      <c r="AM693" s="231" t="s">
        <v>223</v>
      </c>
      <c r="AN693" s="231" t="s">
        <v>223</v>
      </c>
      <c r="AO693" s="231" t="s">
        <v>223</v>
      </c>
      <c r="AP693" s="231" t="s">
        <v>223</v>
      </c>
      <c r="AQ693" s="231">
        <v>40</v>
      </c>
    </row>
    <row r="694" spans="1:43" x14ac:dyDescent="0.3">
      <c r="A694" s="231">
        <v>212789</v>
      </c>
      <c r="B694" s="231" t="s">
        <v>61</v>
      </c>
      <c r="C694" s="231" t="s">
        <v>224</v>
      </c>
      <c r="D694" s="231" t="s">
        <v>224</v>
      </c>
      <c r="E694" s="231" t="s">
        <v>224</v>
      </c>
      <c r="F694" s="231" t="s">
        <v>222</v>
      </c>
      <c r="G694" s="231" t="s">
        <v>224</v>
      </c>
      <c r="H694" s="231" t="s">
        <v>224</v>
      </c>
      <c r="I694" s="231" t="s">
        <v>224</v>
      </c>
      <c r="J694" s="231" t="s">
        <v>222</v>
      </c>
      <c r="K694" s="231" t="s">
        <v>224</v>
      </c>
      <c r="L694" s="231" t="s">
        <v>222</v>
      </c>
      <c r="M694" s="231" t="s">
        <v>224</v>
      </c>
      <c r="N694" s="231" t="s">
        <v>224</v>
      </c>
      <c r="O694" s="231" t="s">
        <v>224</v>
      </c>
      <c r="P694" s="231" t="s">
        <v>224</v>
      </c>
      <c r="Q694" s="231" t="s">
        <v>224</v>
      </c>
      <c r="R694" s="231" t="s">
        <v>224</v>
      </c>
      <c r="S694" s="231" t="s">
        <v>222</v>
      </c>
      <c r="T694" s="231" t="s">
        <v>224</v>
      </c>
      <c r="U694" s="231" t="s">
        <v>224</v>
      </c>
      <c r="V694" s="231" t="s">
        <v>224</v>
      </c>
      <c r="W694" s="231" t="s">
        <v>224</v>
      </c>
      <c r="X694" s="231" t="s">
        <v>224</v>
      </c>
      <c r="Y694" s="231" t="s">
        <v>222</v>
      </c>
      <c r="Z694" s="231" t="s">
        <v>224</v>
      </c>
      <c r="AA694" s="231" t="s">
        <v>222</v>
      </c>
      <c r="AB694" s="231" t="s">
        <v>224</v>
      </c>
      <c r="AC694" s="231" t="s">
        <v>224</v>
      </c>
      <c r="AD694" s="231" t="s">
        <v>224</v>
      </c>
      <c r="AE694" s="231" t="s">
        <v>222</v>
      </c>
      <c r="AF694" s="231" t="s">
        <v>224</v>
      </c>
      <c r="AG694" s="231" t="s">
        <v>224</v>
      </c>
      <c r="AH694" s="231" t="s">
        <v>224</v>
      </c>
      <c r="AI694" s="231" t="s">
        <v>222</v>
      </c>
      <c r="AJ694" s="231" t="s">
        <v>222</v>
      </c>
      <c r="AK694" s="231" t="s">
        <v>224</v>
      </c>
      <c r="AL694" s="231" t="s">
        <v>222</v>
      </c>
      <c r="AM694" s="231" t="s">
        <v>222</v>
      </c>
      <c r="AN694" s="231" t="s">
        <v>224</v>
      </c>
      <c r="AO694" s="231" t="s">
        <v>222</v>
      </c>
      <c r="AP694" s="231" t="s">
        <v>224</v>
      </c>
      <c r="AQ694" s="231">
        <v>40</v>
      </c>
    </row>
    <row r="695" spans="1:43" x14ac:dyDescent="0.3">
      <c r="A695" s="231">
        <v>212802</v>
      </c>
      <c r="B695" s="231" t="s">
        <v>61</v>
      </c>
      <c r="C695" s="231" t="s">
        <v>222</v>
      </c>
      <c r="D695" s="231" t="s">
        <v>224</v>
      </c>
      <c r="E695" s="231" t="s">
        <v>222</v>
      </c>
      <c r="F695" s="231" t="s">
        <v>222</v>
      </c>
      <c r="G695" s="231" t="s">
        <v>222</v>
      </c>
      <c r="H695" s="231" t="s">
        <v>224</v>
      </c>
      <c r="I695" s="231" t="s">
        <v>224</v>
      </c>
      <c r="J695" s="231" t="s">
        <v>222</v>
      </c>
      <c r="K695" s="231" t="s">
        <v>222</v>
      </c>
      <c r="L695" s="231" t="s">
        <v>222</v>
      </c>
      <c r="M695" s="231" t="s">
        <v>224</v>
      </c>
      <c r="N695" s="231" t="s">
        <v>224</v>
      </c>
      <c r="O695" s="231" t="s">
        <v>222</v>
      </c>
      <c r="P695" s="231" t="s">
        <v>224</v>
      </c>
      <c r="Q695" s="231" t="s">
        <v>222</v>
      </c>
      <c r="R695" s="231" t="s">
        <v>224</v>
      </c>
      <c r="S695" s="231" t="s">
        <v>222</v>
      </c>
      <c r="T695" s="231" t="s">
        <v>224</v>
      </c>
      <c r="U695" s="231" t="s">
        <v>224</v>
      </c>
      <c r="V695" s="231" t="s">
        <v>224</v>
      </c>
      <c r="W695" s="231" t="s">
        <v>222</v>
      </c>
      <c r="X695" s="231" t="s">
        <v>224</v>
      </c>
      <c r="Y695" s="231" t="s">
        <v>222</v>
      </c>
      <c r="Z695" s="231" t="s">
        <v>224</v>
      </c>
      <c r="AA695" s="231" t="s">
        <v>224</v>
      </c>
      <c r="AB695" s="231" t="s">
        <v>224</v>
      </c>
      <c r="AC695" s="231" t="s">
        <v>224</v>
      </c>
      <c r="AD695" s="231" t="s">
        <v>222</v>
      </c>
      <c r="AE695" s="231" t="s">
        <v>222</v>
      </c>
      <c r="AF695" s="231" t="s">
        <v>222</v>
      </c>
      <c r="AG695" s="231" t="s">
        <v>224</v>
      </c>
      <c r="AH695" s="231" t="s">
        <v>222</v>
      </c>
      <c r="AI695" s="231" t="s">
        <v>224</v>
      </c>
      <c r="AJ695" s="231" t="s">
        <v>224</v>
      </c>
      <c r="AK695" s="231" t="s">
        <v>224</v>
      </c>
      <c r="AL695" s="231" t="s">
        <v>224</v>
      </c>
      <c r="AM695" s="231" t="s">
        <v>223</v>
      </c>
      <c r="AN695" s="231" t="s">
        <v>223</v>
      </c>
      <c r="AO695" s="231" t="s">
        <v>223</v>
      </c>
      <c r="AP695" s="231" t="s">
        <v>223</v>
      </c>
      <c r="AQ695" s="231">
        <v>40</v>
      </c>
    </row>
    <row r="696" spans="1:43" x14ac:dyDescent="0.3">
      <c r="A696" s="231">
        <v>212805</v>
      </c>
      <c r="B696" s="231" t="s">
        <v>61</v>
      </c>
      <c r="C696" s="231" t="s">
        <v>224</v>
      </c>
      <c r="D696" s="231" t="s">
        <v>224</v>
      </c>
      <c r="E696" s="231" t="s">
        <v>222</v>
      </c>
      <c r="F696" s="231" t="s">
        <v>222</v>
      </c>
      <c r="G696" s="231" t="s">
        <v>222</v>
      </c>
      <c r="H696" s="231" t="s">
        <v>222</v>
      </c>
      <c r="I696" s="231" t="s">
        <v>222</v>
      </c>
      <c r="J696" s="231" t="s">
        <v>222</v>
      </c>
      <c r="K696" s="231" t="s">
        <v>224</v>
      </c>
      <c r="L696" s="231" t="s">
        <v>222</v>
      </c>
      <c r="M696" s="231" t="s">
        <v>222</v>
      </c>
      <c r="N696" s="231" t="s">
        <v>224</v>
      </c>
      <c r="O696" s="231" t="s">
        <v>224</v>
      </c>
      <c r="P696" s="231" t="s">
        <v>222</v>
      </c>
      <c r="Q696" s="231" t="s">
        <v>222</v>
      </c>
      <c r="R696" s="231" t="s">
        <v>224</v>
      </c>
      <c r="S696" s="231" t="s">
        <v>222</v>
      </c>
      <c r="T696" s="231" t="s">
        <v>224</v>
      </c>
      <c r="U696" s="231" t="s">
        <v>224</v>
      </c>
      <c r="V696" s="231" t="s">
        <v>224</v>
      </c>
      <c r="W696" s="231" t="s">
        <v>224</v>
      </c>
      <c r="X696" s="231" t="s">
        <v>224</v>
      </c>
      <c r="Y696" s="231" t="s">
        <v>224</v>
      </c>
      <c r="Z696" s="231" t="s">
        <v>224</v>
      </c>
      <c r="AA696" s="231" t="s">
        <v>222</v>
      </c>
      <c r="AB696" s="231" t="s">
        <v>222</v>
      </c>
      <c r="AC696" s="231" t="s">
        <v>224</v>
      </c>
      <c r="AD696" s="231" t="s">
        <v>224</v>
      </c>
      <c r="AE696" s="231" t="s">
        <v>222</v>
      </c>
      <c r="AF696" s="231" t="s">
        <v>222</v>
      </c>
      <c r="AG696" s="231" t="s">
        <v>224</v>
      </c>
      <c r="AH696" s="231" t="s">
        <v>224</v>
      </c>
      <c r="AI696" s="231" t="s">
        <v>224</v>
      </c>
      <c r="AJ696" s="231" t="s">
        <v>224</v>
      </c>
      <c r="AK696" s="231" t="s">
        <v>224</v>
      </c>
      <c r="AL696" s="231" t="s">
        <v>223</v>
      </c>
      <c r="AM696" s="231" t="s">
        <v>223</v>
      </c>
      <c r="AN696" s="231" t="s">
        <v>223</v>
      </c>
      <c r="AO696" s="231" t="s">
        <v>223</v>
      </c>
      <c r="AP696" s="231" t="s">
        <v>223</v>
      </c>
      <c r="AQ696" s="231">
        <v>40</v>
      </c>
    </row>
    <row r="697" spans="1:43" x14ac:dyDescent="0.3">
      <c r="A697" s="231">
        <v>212815</v>
      </c>
      <c r="B697" s="231" t="s">
        <v>61</v>
      </c>
      <c r="C697" s="231" t="s">
        <v>224</v>
      </c>
      <c r="D697" s="231" t="s">
        <v>224</v>
      </c>
      <c r="E697" s="231" t="s">
        <v>224</v>
      </c>
      <c r="F697" s="231" t="s">
        <v>222</v>
      </c>
      <c r="G697" s="231" t="s">
        <v>224</v>
      </c>
      <c r="H697" s="231" t="s">
        <v>224</v>
      </c>
      <c r="I697" s="231" t="s">
        <v>224</v>
      </c>
      <c r="J697" s="231" t="s">
        <v>222</v>
      </c>
      <c r="K697" s="231" t="s">
        <v>224</v>
      </c>
      <c r="L697" s="231" t="s">
        <v>224</v>
      </c>
      <c r="M697" s="231" t="s">
        <v>224</v>
      </c>
      <c r="N697" s="231" t="s">
        <v>224</v>
      </c>
      <c r="O697" s="231" t="s">
        <v>222</v>
      </c>
      <c r="P697" s="231" t="s">
        <v>224</v>
      </c>
      <c r="Q697" s="231" t="s">
        <v>222</v>
      </c>
      <c r="R697" s="231" t="s">
        <v>224</v>
      </c>
      <c r="S697" s="231" t="s">
        <v>224</v>
      </c>
      <c r="T697" s="231" t="s">
        <v>224</v>
      </c>
      <c r="U697" s="231" t="s">
        <v>224</v>
      </c>
      <c r="V697" s="231" t="s">
        <v>222</v>
      </c>
      <c r="W697" s="231" t="s">
        <v>224</v>
      </c>
      <c r="X697" s="231" t="s">
        <v>222</v>
      </c>
      <c r="Y697" s="231" t="s">
        <v>222</v>
      </c>
      <c r="Z697" s="231" t="s">
        <v>224</v>
      </c>
      <c r="AA697" s="231" t="s">
        <v>222</v>
      </c>
      <c r="AB697" s="231" t="s">
        <v>222</v>
      </c>
      <c r="AC697" s="231" t="s">
        <v>224</v>
      </c>
      <c r="AD697" s="231" t="s">
        <v>224</v>
      </c>
      <c r="AE697" s="231" t="s">
        <v>222</v>
      </c>
      <c r="AF697" s="231" t="s">
        <v>222</v>
      </c>
      <c r="AG697" s="231" t="s">
        <v>224</v>
      </c>
      <c r="AH697" s="231" t="s">
        <v>224</v>
      </c>
      <c r="AI697" s="231" t="s">
        <v>222</v>
      </c>
      <c r="AJ697" s="231" t="s">
        <v>224</v>
      </c>
      <c r="AK697" s="231" t="s">
        <v>222</v>
      </c>
      <c r="AL697" s="231" t="s">
        <v>222</v>
      </c>
      <c r="AM697" s="231" t="s">
        <v>222</v>
      </c>
      <c r="AN697" s="231" t="s">
        <v>222</v>
      </c>
      <c r="AO697" s="231" t="s">
        <v>222</v>
      </c>
      <c r="AP697" s="231" t="s">
        <v>222</v>
      </c>
      <c r="AQ697" s="231">
        <v>40</v>
      </c>
    </row>
    <row r="698" spans="1:43" x14ac:dyDescent="0.3">
      <c r="A698" s="231">
        <v>212826</v>
      </c>
      <c r="B698" s="231" t="s">
        <v>61</v>
      </c>
      <c r="C698" s="231" t="s">
        <v>224</v>
      </c>
      <c r="D698" s="231" t="s">
        <v>222</v>
      </c>
      <c r="E698" s="231" t="s">
        <v>222</v>
      </c>
      <c r="F698" s="231" t="s">
        <v>222</v>
      </c>
      <c r="G698" s="231" t="s">
        <v>224</v>
      </c>
      <c r="H698" s="231" t="s">
        <v>224</v>
      </c>
      <c r="I698" s="231" t="s">
        <v>224</v>
      </c>
      <c r="J698" s="231" t="s">
        <v>224</v>
      </c>
      <c r="K698" s="231" t="s">
        <v>224</v>
      </c>
      <c r="L698" s="231" t="s">
        <v>222</v>
      </c>
      <c r="M698" s="231" t="s">
        <v>224</v>
      </c>
      <c r="N698" s="231" t="s">
        <v>224</v>
      </c>
      <c r="O698" s="231" t="s">
        <v>224</v>
      </c>
      <c r="P698" s="231" t="s">
        <v>224</v>
      </c>
      <c r="Q698" s="231" t="s">
        <v>224</v>
      </c>
      <c r="R698" s="231" t="s">
        <v>224</v>
      </c>
      <c r="S698" s="231" t="s">
        <v>224</v>
      </c>
      <c r="T698" s="231" t="s">
        <v>224</v>
      </c>
      <c r="U698" s="231" t="s">
        <v>224</v>
      </c>
      <c r="V698" s="231" t="s">
        <v>222</v>
      </c>
      <c r="W698" s="231" t="s">
        <v>224</v>
      </c>
      <c r="X698" s="231" t="s">
        <v>222</v>
      </c>
      <c r="Y698" s="231" t="s">
        <v>222</v>
      </c>
      <c r="Z698" s="231" t="s">
        <v>224</v>
      </c>
      <c r="AA698" s="231" t="s">
        <v>224</v>
      </c>
      <c r="AB698" s="231" t="s">
        <v>222</v>
      </c>
      <c r="AC698" s="231" t="s">
        <v>224</v>
      </c>
      <c r="AD698" s="231" t="s">
        <v>224</v>
      </c>
      <c r="AE698" s="231" t="s">
        <v>222</v>
      </c>
      <c r="AF698" s="231" t="s">
        <v>224</v>
      </c>
      <c r="AG698" s="231" t="s">
        <v>222</v>
      </c>
      <c r="AH698" s="231" t="s">
        <v>224</v>
      </c>
      <c r="AI698" s="231" t="s">
        <v>222</v>
      </c>
      <c r="AJ698" s="231" t="s">
        <v>224</v>
      </c>
      <c r="AK698" s="231" t="s">
        <v>222</v>
      </c>
      <c r="AL698" s="231" t="s">
        <v>224</v>
      </c>
      <c r="AM698" s="231" t="s">
        <v>224</v>
      </c>
      <c r="AN698" s="231" t="s">
        <v>222</v>
      </c>
      <c r="AO698" s="231" t="s">
        <v>224</v>
      </c>
      <c r="AP698" s="231" t="s">
        <v>224</v>
      </c>
      <c r="AQ698" s="231">
        <v>40</v>
      </c>
    </row>
    <row r="699" spans="1:43" x14ac:dyDescent="0.3">
      <c r="A699" s="231">
        <v>212833</v>
      </c>
      <c r="B699" s="231" t="s">
        <v>61</v>
      </c>
      <c r="C699" s="231" t="s">
        <v>222</v>
      </c>
      <c r="D699" s="231" t="s">
        <v>224</v>
      </c>
      <c r="E699" s="231" t="s">
        <v>222</v>
      </c>
      <c r="F699" s="231" t="s">
        <v>222</v>
      </c>
      <c r="G699" s="231" t="s">
        <v>224</v>
      </c>
      <c r="H699" s="231" t="s">
        <v>222</v>
      </c>
      <c r="I699" s="231" t="s">
        <v>224</v>
      </c>
      <c r="J699" s="231" t="s">
        <v>222</v>
      </c>
      <c r="K699" s="231" t="s">
        <v>224</v>
      </c>
      <c r="L699" s="231" t="s">
        <v>222</v>
      </c>
      <c r="M699" s="231" t="s">
        <v>222</v>
      </c>
      <c r="N699" s="231" t="s">
        <v>224</v>
      </c>
      <c r="O699" s="231" t="s">
        <v>224</v>
      </c>
      <c r="P699" s="231" t="s">
        <v>222</v>
      </c>
      <c r="Q699" s="231" t="s">
        <v>224</v>
      </c>
      <c r="R699" s="231" t="s">
        <v>224</v>
      </c>
      <c r="S699" s="231" t="s">
        <v>224</v>
      </c>
      <c r="T699" s="231" t="s">
        <v>224</v>
      </c>
      <c r="U699" s="231" t="s">
        <v>224</v>
      </c>
      <c r="V699" s="231" t="s">
        <v>224</v>
      </c>
      <c r="W699" s="231" t="s">
        <v>224</v>
      </c>
      <c r="X699" s="231" t="s">
        <v>222</v>
      </c>
      <c r="Y699" s="231" t="s">
        <v>222</v>
      </c>
      <c r="Z699" s="231" t="s">
        <v>224</v>
      </c>
      <c r="AA699" s="231" t="s">
        <v>222</v>
      </c>
      <c r="AB699" s="231" t="s">
        <v>224</v>
      </c>
      <c r="AC699" s="231" t="s">
        <v>224</v>
      </c>
      <c r="AD699" s="231" t="s">
        <v>222</v>
      </c>
      <c r="AE699" s="231" t="s">
        <v>222</v>
      </c>
      <c r="AF699" s="231" t="s">
        <v>222</v>
      </c>
      <c r="AG699" s="231" t="s">
        <v>222</v>
      </c>
      <c r="AH699" s="231" t="s">
        <v>224</v>
      </c>
      <c r="AI699" s="231" t="s">
        <v>224</v>
      </c>
      <c r="AJ699" s="231" t="s">
        <v>224</v>
      </c>
      <c r="AK699" s="231" t="s">
        <v>222</v>
      </c>
      <c r="AL699" s="231" t="s">
        <v>222</v>
      </c>
      <c r="AM699" s="231" t="s">
        <v>224</v>
      </c>
      <c r="AN699" s="231" t="s">
        <v>222</v>
      </c>
      <c r="AO699" s="231" t="s">
        <v>222</v>
      </c>
      <c r="AP699" s="231" t="s">
        <v>222</v>
      </c>
      <c r="AQ699" s="231">
        <v>40</v>
      </c>
    </row>
    <row r="700" spans="1:43" x14ac:dyDescent="0.3">
      <c r="A700" s="231">
        <v>212840</v>
      </c>
      <c r="B700" s="231" t="s">
        <v>61</v>
      </c>
      <c r="C700" s="231" t="s">
        <v>222</v>
      </c>
      <c r="D700" s="231" t="s">
        <v>224</v>
      </c>
      <c r="E700" s="231" t="s">
        <v>224</v>
      </c>
      <c r="F700" s="231" t="s">
        <v>222</v>
      </c>
      <c r="G700" s="231" t="s">
        <v>224</v>
      </c>
      <c r="H700" s="231" t="s">
        <v>224</v>
      </c>
      <c r="I700" s="231" t="s">
        <v>224</v>
      </c>
      <c r="J700" s="231" t="s">
        <v>222</v>
      </c>
      <c r="K700" s="231" t="s">
        <v>224</v>
      </c>
      <c r="L700" s="231" t="s">
        <v>222</v>
      </c>
      <c r="M700" s="231" t="s">
        <v>224</v>
      </c>
      <c r="N700" s="231" t="s">
        <v>224</v>
      </c>
      <c r="O700" s="231" t="s">
        <v>224</v>
      </c>
      <c r="P700" s="231" t="s">
        <v>224</v>
      </c>
      <c r="Q700" s="231" t="s">
        <v>224</v>
      </c>
      <c r="R700" s="231" t="s">
        <v>224</v>
      </c>
      <c r="S700" s="231" t="s">
        <v>224</v>
      </c>
      <c r="T700" s="231" t="s">
        <v>224</v>
      </c>
      <c r="U700" s="231" t="s">
        <v>224</v>
      </c>
      <c r="V700" s="231" t="s">
        <v>224</v>
      </c>
      <c r="W700" s="231" t="s">
        <v>224</v>
      </c>
      <c r="X700" s="231" t="s">
        <v>224</v>
      </c>
      <c r="Y700" s="231" t="s">
        <v>222</v>
      </c>
      <c r="Z700" s="231" t="s">
        <v>224</v>
      </c>
      <c r="AA700" s="231" t="s">
        <v>222</v>
      </c>
      <c r="AB700" s="231" t="s">
        <v>224</v>
      </c>
      <c r="AC700" s="231" t="s">
        <v>224</v>
      </c>
      <c r="AD700" s="231" t="s">
        <v>224</v>
      </c>
      <c r="AE700" s="231" t="s">
        <v>222</v>
      </c>
      <c r="AF700" s="231" t="s">
        <v>224</v>
      </c>
      <c r="AG700" s="231" t="s">
        <v>224</v>
      </c>
      <c r="AH700" s="231" t="s">
        <v>222</v>
      </c>
      <c r="AI700" s="231" t="s">
        <v>224</v>
      </c>
      <c r="AJ700" s="231" t="s">
        <v>224</v>
      </c>
      <c r="AK700" s="231" t="s">
        <v>224</v>
      </c>
      <c r="AL700" s="231" t="s">
        <v>222</v>
      </c>
      <c r="AM700" s="231" t="s">
        <v>224</v>
      </c>
      <c r="AN700" s="231" t="s">
        <v>223</v>
      </c>
      <c r="AO700" s="231" t="s">
        <v>224</v>
      </c>
      <c r="AP700" s="231" t="s">
        <v>224</v>
      </c>
      <c r="AQ700" s="231">
        <v>40</v>
      </c>
    </row>
    <row r="701" spans="1:43" x14ac:dyDescent="0.3">
      <c r="A701" s="231">
        <v>212841</v>
      </c>
      <c r="B701" s="231" t="s">
        <v>61</v>
      </c>
      <c r="C701" s="231" t="s">
        <v>222</v>
      </c>
      <c r="D701" s="231" t="s">
        <v>224</v>
      </c>
      <c r="E701" s="231" t="s">
        <v>222</v>
      </c>
      <c r="F701" s="231" t="s">
        <v>224</v>
      </c>
      <c r="G701" s="231" t="s">
        <v>222</v>
      </c>
      <c r="H701" s="231" t="s">
        <v>222</v>
      </c>
      <c r="I701" s="231" t="s">
        <v>222</v>
      </c>
      <c r="J701" s="231" t="s">
        <v>222</v>
      </c>
      <c r="K701" s="231" t="s">
        <v>224</v>
      </c>
      <c r="L701" s="231" t="s">
        <v>222</v>
      </c>
      <c r="M701" s="231" t="s">
        <v>222</v>
      </c>
      <c r="N701" s="231" t="s">
        <v>222</v>
      </c>
      <c r="O701" s="231" t="s">
        <v>224</v>
      </c>
      <c r="P701" s="231" t="s">
        <v>224</v>
      </c>
      <c r="Q701" s="231" t="s">
        <v>224</v>
      </c>
      <c r="R701" s="231" t="s">
        <v>222</v>
      </c>
      <c r="S701" s="231" t="s">
        <v>222</v>
      </c>
      <c r="T701" s="231" t="s">
        <v>224</v>
      </c>
      <c r="U701" s="231" t="s">
        <v>224</v>
      </c>
      <c r="V701" s="231" t="s">
        <v>224</v>
      </c>
      <c r="W701" s="231" t="s">
        <v>224</v>
      </c>
      <c r="X701" s="231" t="s">
        <v>224</v>
      </c>
      <c r="Y701" s="231" t="s">
        <v>224</v>
      </c>
      <c r="Z701" s="231" t="s">
        <v>224</v>
      </c>
      <c r="AA701" s="231" t="s">
        <v>222</v>
      </c>
      <c r="AB701" s="231" t="s">
        <v>222</v>
      </c>
      <c r="AC701" s="231" t="s">
        <v>222</v>
      </c>
      <c r="AD701" s="231" t="s">
        <v>224</v>
      </c>
      <c r="AE701" s="231" t="s">
        <v>222</v>
      </c>
      <c r="AF701" s="231" t="s">
        <v>224</v>
      </c>
      <c r="AG701" s="231" t="s">
        <v>224</v>
      </c>
      <c r="AH701" s="231" t="s">
        <v>224</v>
      </c>
      <c r="AI701" s="231" t="s">
        <v>224</v>
      </c>
      <c r="AJ701" s="231" t="s">
        <v>224</v>
      </c>
      <c r="AK701" s="231" t="s">
        <v>224</v>
      </c>
      <c r="AL701" s="231" t="s">
        <v>223</v>
      </c>
      <c r="AM701" s="231" t="s">
        <v>223</v>
      </c>
      <c r="AN701" s="231" t="s">
        <v>223</v>
      </c>
      <c r="AO701" s="231" t="s">
        <v>223</v>
      </c>
      <c r="AP701" s="231" t="s">
        <v>223</v>
      </c>
      <c r="AQ701" s="231">
        <v>40</v>
      </c>
    </row>
    <row r="702" spans="1:43" x14ac:dyDescent="0.3">
      <c r="A702" s="231">
        <v>212845</v>
      </c>
      <c r="B702" s="231" t="s">
        <v>61</v>
      </c>
      <c r="C702" s="231" t="s">
        <v>224</v>
      </c>
      <c r="D702" s="231" t="s">
        <v>224</v>
      </c>
      <c r="E702" s="231" t="s">
        <v>222</v>
      </c>
      <c r="F702" s="231" t="s">
        <v>222</v>
      </c>
      <c r="G702" s="231" t="s">
        <v>224</v>
      </c>
      <c r="H702" s="231" t="s">
        <v>222</v>
      </c>
      <c r="I702" s="231" t="s">
        <v>224</v>
      </c>
      <c r="J702" s="231" t="s">
        <v>222</v>
      </c>
      <c r="K702" s="231" t="s">
        <v>224</v>
      </c>
      <c r="L702" s="231" t="s">
        <v>224</v>
      </c>
      <c r="M702" s="231" t="s">
        <v>224</v>
      </c>
      <c r="N702" s="231" t="s">
        <v>224</v>
      </c>
      <c r="O702" s="231" t="s">
        <v>224</v>
      </c>
      <c r="P702" s="231" t="s">
        <v>224</v>
      </c>
      <c r="Q702" s="231" t="s">
        <v>222</v>
      </c>
      <c r="R702" s="231" t="s">
        <v>224</v>
      </c>
      <c r="S702" s="231" t="s">
        <v>224</v>
      </c>
      <c r="T702" s="231" t="s">
        <v>224</v>
      </c>
      <c r="U702" s="231" t="s">
        <v>224</v>
      </c>
      <c r="V702" s="231" t="s">
        <v>224</v>
      </c>
      <c r="W702" s="231" t="s">
        <v>224</v>
      </c>
      <c r="X702" s="231" t="s">
        <v>222</v>
      </c>
      <c r="Y702" s="231" t="s">
        <v>222</v>
      </c>
      <c r="Z702" s="231" t="s">
        <v>224</v>
      </c>
      <c r="AA702" s="231" t="s">
        <v>222</v>
      </c>
      <c r="AB702" s="231" t="s">
        <v>222</v>
      </c>
      <c r="AC702" s="231" t="s">
        <v>224</v>
      </c>
      <c r="AD702" s="231" t="s">
        <v>222</v>
      </c>
      <c r="AE702" s="231" t="s">
        <v>222</v>
      </c>
      <c r="AF702" s="231" t="s">
        <v>224</v>
      </c>
      <c r="AG702" s="231" t="s">
        <v>222</v>
      </c>
      <c r="AH702" s="231" t="s">
        <v>224</v>
      </c>
      <c r="AI702" s="231" t="s">
        <v>224</v>
      </c>
      <c r="AJ702" s="231" t="s">
        <v>224</v>
      </c>
      <c r="AK702" s="231" t="s">
        <v>222</v>
      </c>
      <c r="AL702" s="231" t="s">
        <v>224</v>
      </c>
      <c r="AM702" s="231" t="s">
        <v>224</v>
      </c>
      <c r="AN702" s="231" t="s">
        <v>222</v>
      </c>
      <c r="AO702" s="231" t="s">
        <v>222</v>
      </c>
      <c r="AP702" s="231" t="s">
        <v>222</v>
      </c>
      <c r="AQ702" s="231">
        <v>40</v>
      </c>
    </row>
    <row r="703" spans="1:43" x14ac:dyDescent="0.3">
      <c r="A703" s="231">
        <v>212853</v>
      </c>
      <c r="B703" s="231" t="s">
        <v>61</v>
      </c>
      <c r="C703" s="231" t="s">
        <v>224</v>
      </c>
      <c r="D703" s="231" t="s">
        <v>224</v>
      </c>
      <c r="E703" s="231" t="s">
        <v>224</v>
      </c>
      <c r="F703" s="231" t="s">
        <v>222</v>
      </c>
      <c r="G703" s="231" t="s">
        <v>224</v>
      </c>
      <c r="H703" s="231" t="s">
        <v>224</v>
      </c>
      <c r="I703" s="231" t="s">
        <v>224</v>
      </c>
      <c r="J703" s="231" t="s">
        <v>224</v>
      </c>
      <c r="K703" s="231" t="s">
        <v>224</v>
      </c>
      <c r="L703" s="231" t="s">
        <v>224</v>
      </c>
      <c r="M703" s="231" t="s">
        <v>224</v>
      </c>
      <c r="N703" s="231" t="s">
        <v>224</v>
      </c>
      <c r="O703" s="231" t="s">
        <v>224</v>
      </c>
      <c r="P703" s="231" t="s">
        <v>224</v>
      </c>
      <c r="Q703" s="231" t="s">
        <v>224</v>
      </c>
      <c r="R703" s="231" t="s">
        <v>224</v>
      </c>
      <c r="S703" s="231" t="s">
        <v>224</v>
      </c>
      <c r="T703" s="231" t="s">
        <v>224</v>
      </c>
      <c r="U703" s="231" t="s">
        <v>224</v>
      </c>
      <c r="V703" s="231" t="s">
        <v>224</v>
      </c>
      <c r="W703" s="231" t="s">
        <v>224</v>
      </c>
      <c r="X703" s="231" t="s">
        <v>224</v>
      </c>
      <c r="Y703" s="231" t="s">
        <v>223</v>
      </c>
      <c r="Z703" s="231" t="s">
        <v>224</v>
      </c>
      <c r="AA703" s="231" t="s">
        <v>224</v>
      </c>
      <c r="AB703" s="231" t="s">
        <v>224</v>
      </c>
      <c r="AC703" s="231" t="s">
        <v>224</v>
      </c>
      <c r="AD703" s="231" t="s">
        <v>224</v>
      </c>
      <c r="AE703" s="231" t="s">
        <v>223</v>
      </c>
      <c r="AF703" s="231" t="s">
        <v>224</v>
      </c>
      <c r="AG703" s="231" t="s">
        <v>224</v>
      </c>
      <c r="AH703" s="231" t="s">
        <v>224</v>
      </c>
      <c r="AI703" s="231" t="s">
        <v>224</v>
      </c>
      <c r="AJ703" s="231" t="s">
        <v>224</v>
      </c>
      <c r="AK703" s="231" t="s">
        <v>223</v>
      </c>
      <c r="AL703" s="231" t="s">
        <v>222</v>
      </c>
      <c r="AM703" s="231" t="s">
        <v>224</v>
      </c>
      <c r="AN703" s="231" t="s">
        <v>224</v>
      </c>
      <c r="AO703" s="231" t="s">
        <v>224</v>
      </c>
      <c r="AP703" s="231" t="s">
        <v>224</v>
      </c>
      <c r="AQ703" s="231">
        <v>40</v>
      </c>
    </row>
    <row r="704" spans="1:43" x14ac:dyDescent="0.3">
      <c r="A704" s="231">
        <v>212864</v>
      </c>
      <c r="B704" s="231" t="s">
        <v>61</v>
      </c>
      <c r="C704" s="231" t="s">
        <v>224</v>
      </c>
      <c r="D704" s="231" t="s">
        <v>224</v>
      </c>
      <c r="E704" s="231" t="s">
        <v>224</v>
      </c>
      <c r="F704" s="231" t="s">
        <v>222</v>
      </c>
      <c r="G704" s="231" t="s">
        <v>222</v>
      </c>
      <c r="H704" s="231" t="s">
        <v>224</v>
      </c>
      <c r="I704" s="231" t="s">
        <v>224</v>
      </c>
      <c r="J704" s="231" t="s">
        <v>224</v>
      </c>
      <c r="K704" s="231" t="s">
        <v>224</v>
      </c>
      <c r="L704" s="231" t="s">
        <v>224</v>
      </c>
      <c r="M704" s="231" t="s">
        <v>224</v>
      </c>
      <c r="N704" s="231" t="s">
        <v>222</v>
      </c>
      <c r="O704" s="231" t="s">
        <v>224</v>
      </c>
      <c r="P704" s="231" t="s">
        <v>224</v>
      </c>
      <c r="Q704" s="231" t="s">
        <v>222</v>
      </c>
      <c r="R704" s="231" t="s">
        <v>224</v>
      </c>
      <c r="S704" s="231" t="s">
        <v>224</v>
      </c>
      <c r="T704" s="231" t="s">
        <v>224</v>
      </c>
      <c r="U704" s="231" t="s">
        <v>224</v>
      </c>
      <c r="V704" s="231" t="s">
        <v>224</v>
      </c>
      <c r="W704" s="231" t="s">
        <v>224</v>
      </c>
      <c r="X704" s="231" t="s">
        <v>224</v>
      </c>
      <c r="Y704" s="231" t="s">
        <v>223</v>
      </c>
      <c r="Z704" s="231" t="s">
        <v>224</v>
      </c>
      <c r="AA704" s="231" t="s">
        <v>222</v>
      </c>
      <c r="AB704" s="231" t="s">
        <v>224</v>
      </c>
      <c r="AC704" s="231" t="s">
        <v>224</v>
      </c>
      <c r="AD704" s="231" t="s">
        <v>224</v>
      </c>
      <c r="AE704" s="231" t="s">
        <v>224</v>
      </c>
      <c r="AF704" s="231" t="s">
        <v>224</v>
      </c>
      <c r="AG704" s="231" t="s">
        <v>224</v>
      </c>
      <c r="AH704" s="231" t="s">
        <v>224</v>
      </c>
      <c r="AI704" s="231" t="s">
        <v>224</v>
      </c>
      <c r="AJ704" s="231" t="s">
        <v>224</v>
      </c>
      <c r="AK704" s="231" t="s">
        <v>224</v>
      </c>
      <c r="AL704" s="231" t="s">
        <v>224</v>
      </c>
      <c r="AM704" s="231" t="s">
        <v>223</v>
      </c>
      <c r="AN704" s="231" t="s">
        <v>223</v>
      </c>
      <c r="AO704" s="231" t="s">
        <v>224</v>
      </c>
      <c r="AP704" s="231" t="s">
        <v>224</v>
      </c>
      <c r="AQ704" s="231">
        <v>40</v>
      </c>
    </row>
    <row r="705" spans="1:43" x14ac:dyDescent="0.3">
      <c r="A705" s="231">
        <v>212881</v>
      </c>
      <c r="B705" s="231" t="s">
        <v>61</v>
      </c>
      <c r="C705" s="231" t="s">
        <v>224</v>
      </c>
      <c r="D705" s="231" t="s">
        <v>224</v>
      </c>
      <c r="E705" s="231" t="s">
        <v>224</v>
      </c>
      <c r="F705" s="231" t="s">
        <v>222</v>
      </c>
      <c r="G705" s="231" t="s">
        <v>222</v>
      </c>
      <c r="H705" s="231" t="s">
        <v>224</v>
      </c>
      <c r="I705" s="231" t="s">
        <v>224</v>
      </c>
      <c r="J705" s="231" t="s">
        <v>222</v>
      </c>
      <c r="K705" s="231" t="s">
        <v>222</v>
      </c>
      <c r="L705" s="231" t="s">
        <v>222</v>
      </c>
      <c r="M705" s="231" t="s">
        <v>224</v>
      </c>
      <c r="N705" s="231" t="s">
        <v>224</v>
      </c>
      <c r="O705" s="231" t="s">
        <v>224</v>
      </c>
      <c r="P705" s="231" t="s">
        <v>224</v>
      </c>
      <c r="Q705" s="231" t="s">
        <v>224</v>
      </c>
      <c r="R705" s="231" t="s">
        <v>222</v>
      </c>
      <c r="S705" s="231" t="s">
        <v>224</v>
      </c>
      <c r="T705" s="231" t="s">
        <v>224</v>
      </c>
      <c r="U705" s="231" t="s">
        <v>224</v>
      </c>
      <c r="V705" s="231" t="s">
        <v>224</v>
      </c>
      <c r="W705" s="231" t="s">
        <v>224</v>
      </c>
      <c r="X705" s="231" t="s">
        <v>224</v>
      </c>
      <c r="Y705" s="231" t="s">
        <v>224</v>
      </c>
      <c r="Z705" s="231" t="s">
        <v>224</v>
      </c>
      <c r="AA705" s="231" t="s">
        <v>224</v>
      </c>
      <c r="AB705" s="231" t="s">
        <v>222</v>
      </c>
      <c r="AC705" s="231" t="s">
        <v>224</v>
      </c>
      <c r="AD705" s="231" t="s">
        <v>224</v>
      </c>
      <c r="AE705" s="231" t="s">
        <v>224</v>
      </c>
      <c r="AF705" s="231" t="s">
        <v>224</v>
      </c>
      <c r="AG705" s="231" t="s">
        <v>224</v>
      </c>
      <c r="AH705" s="231" t="s">
        <v>224</v>
      </c>
      <c r="AI705" s="231" t="s">
        <v>224</v>
      </c>
      <c r="AJ705" s="231" t="s">
        <v>224</v>
      </c>
      <c r="AK705" s="231" t="s">
        <v>224</v>
      </c>
      <c r="AL705" s="231" t="s">
        <v>224</v>
      </c>
      <c r="AM705" s="231" t="s">
        <v>224</v>
      </c>
      <c r="AN705" s="231" t="s">
        <v>224</v>
      </c>
      <c r="AO705" s="231" t="s">
        <v>224</v>
      </c>
      <c r="AP705" s="231" t="s">
        <v>224</v>
      </c>
      <c r="AQ705" s="231">
        <v>40</v>
      </c>
    </row>
    <row r="706" spans="1:43" x14ac:dyDescent="0.3">
      <c r="A706" s="231">
        <v>212882</v>
      </c>
      <c r="B706" s="231" t="s">
        <v>61</v>
      </c>
      <c r="C706" s="231" t="s">
        <v>224</v>
      </c>
      <c r="D706" s="231" t="s">
        <v>224</v>
      </c>
      <c r="E706" s="231" t="s">
        <v>224</v>
      </c>
      <c r="F706" s="231" t="s">
        <v>224</v>
      </c>
      <c r="G706" s="231" t="s">
        <v>224</v>
      </c>
      <c r="H706" s="231" t="s">
        <v>224</v>
      </c>
      <c r="I706" s="231" t="s">
        <v>222</v>
      </c>
      <c r="J706" s="231" t="s">
        <v>224</v>
      </c>
      <c r="K706" s="231" t="s">
        <v>224</v>
      </c>
      <c r="L706" s="231" t="s">
        <v>224</v>
      </c>
      <c r="M706" s="231" t="s">
        <v>224</v>
      </c>
      <c r="N706" s="231" t="s">
        <v>224</v>
      </c>
      <c r="O706" s="231" t="s">
        <v>224</v>
      </c>
      <c r="P706" s="231" t="s">
        <v>222</v>
      </c>
      <c r="Q706" s="231" t="s">
        <v>224</v>
      </c>
      <c r="R706" s="231" t="s">
        <v>224</v>
      </c>
      <c r="S706" s="231" t="s">
        <v>224</v>
      </c>
      <c r="T706" s="231" t="s">
        <v>224</v>
      </c>
      <c r="U706" s="231" t="s">
        <v>224</v>
      </c>
      <c r="V706" s="231" t="s">
        <v>224</v>
      </c>
      <c r="W706" s="231" t="s">
        <v>224</v>
      </c>
      <c r="X706" s="231" t="s">
        <v>224</v>
      </c>
      <c r="Y706" s="231" t="s">
        <v>222</v>
      </c>
      <c r="Z706" s="231" t="s">
        <v>222</v>
      </c>
      <c r="AA706" s="231" t="s">
        <v>222</v>
      </c>
      <c r="AB706" s="231" t="s">
        <v>224</v>
      </c>
      <c r="AC706" s="231" t="s">
        <v>224</v>
      </c>
      <c r="AD706" s="231" t="s">
        <v>224</v>
      </c>
      <c r="AE706" s="231" t="s">
        <v>222</v>
      </c>
      <c r="AF706" s="231" t="s">
        <v>224</v>
      </c>
      <c r="AG706" s="231" t="s">
        <v>224</v>
      </c>
      <c r="AH706" s="231" t="s">
        <v>224</v>
      </c>
      <c r="AI706" s="231" t="s">
        <v>224</v>
      </c>
      <c r="AJ706" s="231" t="s">
        <v>224</v>
      </c>
      <c r="AK706" s="231" t="s">
        <v>224</v>
      </c>
      <c r="AL706" s="231" t="s">
        <v>224</v>
      </c>
      <c r="AM706" s="231" t="s">
        <v>224</v>
      </c>
      <c r="AN706" s="231" t="s">
        <v>223</v>
      </c>
      <c r="AO706" s="231" t="s">
        <v>224</v>
      </c>
      <c r="AP706" s="231" t="s">
        <v>224</v>
      </c>
      <c r="AQ706" s="231">
        <v>40</v>
      </c>
    </row>
    <row r="707" spans="1:43" x14ac:dyDescent="0.3">
      <c r="A707" s="231">
        <v>212888</v>
      </c>
      <c r="B707" s="231" t="s">
        <v>61</v>
      </c>
      <c r="C707" s="231" t="s">
        <v>222</v>
      </c>
      <c r="D707" s="231" t="s">
        <v>224</v>
      </c>
      <c r="E707" s="231" t="s">
        <v>224</v>
      </c>
      <c r="F707" s="231" t="s">
        <v>222</v>
      </c>
      <c r="G707" s="231" t="s">
        <v>224</v>
      </c>
      <c r="H707" s="231" t="s">
        <v>224</v>
      </c>
      <c r="I707" s="231" t="s">
        <v>224</v>
      </c>
      <c r="J707" s="231" t="s">
        <v>224</v>
      </c>
      <c r="K707" s="231" t="s">
        <v>224</v>
      </c>
      <c r="L707" s="231" t="s">
        <v>222</v>
      </c>
      <c r="M707" s="231" t="s">
        <v>222</v>
      </c>
      <c r="N707" s="231" t="s">
        <v>222</v>
      </c>
      <c r="O707" s="231" t="s">
        <v>224</v>
      </c>
      <c r="P707" s="231" t="s">
        <v>222</v>
      </c>
      <c r="Q707" s="231" t="s">
        <v>224</v>
      </c>
      <c r="R707" s="231" t="s">
        <v>224</v>
      </c>
      <c r="S707" s="231" t="s">
        <v>224</v>
      </c>
      <c r="T707" s="231" t="s">
        <v>224</v>
      </c>
      <c r="U707" s="231" t="s">
        <v>224</v>
      </c>
      <c r="V707" s="231" t="s">
        <v>224</v>
      </c>
      <c r="W707" s="231" t="s">
        <v>224</v>
      </c>
      <c r="X707" s="231" t="s">
        <v>224</v>
      </c>
      <c r="Y707" s="231" t="s">
        <v>222</v>
      </c>
      <c r="Z707" s="231" t="s">
        <v>224</v>
      </c>
      <c r="AA707" s="231" t="s">
        <v>222</v>
      </c>
      <c r="AB707" s="231" t="s">
        <v>224</v>
      </c>
      <c r="AC707" s="231" t="s">
        <v>224</v>
      </c>
      <c r="AD707" s="231" t="s">
        <v>224</v>
      </c>
      <c r="AE707" s="231" t="s">
        <v>223</v>
      </c>
      <c r="AF707" s="231" t="s">
        <v>224</v>
      </c>
      <c r="AG707" s="231" t="s">
        <v>224</v>
      </c>
      <c r="AH707" s="231" t="s">
        <v>224</v>
      </c>
      <c r="AI707" s="231" t="s">
        <v>224</v>
      </c>
      <c r="AJ707" s="231" t="s">
        <v>224</v>
      </c>
      <c r="AK707" s="231" t="s">
        <v>223</v>
      </c>
      <c r="AL707" s="231" t="s">
        <v>223</v>
      </c>
      <c r="AM707" s="231" t="s">
        <v>223</v>
      </c>
      <c r="AN707" s="231" t="s">
        <v>223</v>
      </c>
      <c r="AO707" s="231" t="s">
        <v>223</v>
      </c>
      <c r="AP707" s="231" t="s">
        <v>223</v>
      </c>
      <c r="AQ707" s="231">
        <v>40</v>
      </c>
    </row>
    <row r="708" spans="1:43" x14ac:dyDescent="0.3">
      <c r="A708" s="231">
        <v>212896</v>
      </c>
      <c r="B708" s="231" t="s">
        <v>61</v>
      </c>
      <c r="C708" s="231" t="s">
        <v>222</v>
      </c>
      <c r="D708" s="231" t="s">
        <v>224</v>
      </c>
      <c r="E708" s="231" t="s">
        <v>222</v>
      </c>
      <c r="F708" s="231" t="s">
        <v>222</v>
      </c>
      <c r="G708" s="231" t="s">
        <v>222</v>
      </c>
      <c r="H708" s="231" t="s">
        <v>224</v>
      </c>
      <c r="I708" s="231" t="s">
        <v>222</v>
      </c>
      <c r="J708" s="231" t="s">
        <v>222</v>
      </c>
      <c r="K708" s="231" t="s">
        <v>224</v>
      </c>
      <c r="L708" s="231" t="s">
        <v>222</v>
      </c>
      <c r="M708" s="231" t="s">
        <v>224</v>
      </c>
      <c r="N708" s="231" t="s">
        <v>222</v>
      </c>
      <c r="O708" s="231" t="s">
        <v>222</v>
      </c>
      <c r="P708" s="231" t="s">
        <v>224</v>
      </c>
      <c r="Q708" s="231" t="s">
        <v>224</v>
      </c>
      <c r="R708" s="231" t="s">
        <v>224</v>
      </c>
      <c r="S708" s="231" t="s">
        <v>224</v>
      </c>
      <c r="T708" s="231" t="s">
        <v>224</v>
      </c>
      <c r="U708" s="231" t="s">
        <v>224</v>
      </c>
      <c r="V708" s="231" t="s">
        <v>224</v>
      </c>
      <c r="W708" s="231" t="s">
        <v>224</v>
      </c>
      <c r="X708" s="231" t="s">
        <v>224</v>
      </c>
      <c r="Y708" s="231" t="s">
        <v>222</v>
      </c>
      <c r="Z708" s="231" t="s">
        <v>222</v>
      </c>
      <c r="AA708" s="231" t="s">
        <v>222</v>
      </c>
      <c r="AB708" s="231" t="s">
        <v>224</v>
      </c>
      <c r="AC708" s="231" t="s">
        <v>224</v>
      </c>
      <c r="AD708" s="231" t="s">
        <v>222</v>
      </c>
      <c r="AE708" s="231" t="s">
        <v>224</v>
      </c>
      <c r="AF708" s="231" t="s">
        <v>222</v>
      </c>
      <c r="AG708" s="231" t="s">
        <v>224</v>
      </c>
      <c r="AH708" s="231" t="s">
        <v>224</v>
      </c>
      <c r="AI708" s="231" t="s">
        <v>224</v>
      </c>
      <c r="AJ708" s="231" t="s">
        <v>224</v>
      </c>
      <c r="AK708" s="231" t="s">
        <v>222</v>
      </c>
      <c r="AL708" s="231" t="s">
        <v>224</v>
      </c>
      <c r="AM708" s="231" t="s">
        <v>224</v>
      </c>
      <c r="AN708" s="231" t="s">
        <v>224</v>
      </c>
      <c r="AO708" s="231" t="s">
        <v>224</v>
      </c>
      <c r="AP708" s="231" t="s">
        <v>224</v>
      </c>
      <c r="AQ708" s="231">
        <v>40</v>
      </c>
    </row>
    <row r="709" spans="1:43" x14ac:dyDescent="0.3">
      <c r="A709" s="231">
        <v>212925</v>
      </c>
      <c r="B709" s="231" t="s">
        <v>61</v>
      </c>
      <c r="C709" s="231" t="s">
        <v>224</v>
      </c>
      <c r="D709" s="231" t="s">
        <v>222</v>
      </c>
      <c r="E709" s="231" t="s">
        <v>224</v>
      </c>
      <c r="F709" s="231" t="s">
        <v>222</v>
      </c>
      <c r="G709" s="231" t="s">
        <v>224</v>
      </c>
      <c r="H709" s="231" t="s">
        <v>224</v>
      </c>
      <c r="I709" s="231" t="s">
        <v>224</v>
      </c>
      <c r="J709" s="231" t="s">
        <v>222</v>
      </c>
      <c r="K709" s="231" t="s">
        <v>222</v>
      </c>
      <c r="L709" s="231" t="s">
        <v>224</v>
      </c>
      <c r="M709" s="231" t="s">
        <v>224</v>
      </c>
      <c r="N709" s="231" t="s">
        <v>224</v>
      </c>
      <c r="O709" s="231" t="s">
        <v>224</v>
      </c>
      <c r="P709" s="231" t="s">
        <v>224</v>
      </c>
      <c r="Q709" s="231" t="s">
        <v>222</v>
      </c>
      <c r="R709" s="231" t="s">
        <v>224</v>
      </c>
      <c r="S709" s="231" t="s">
        <v>224</v>
      </c>
      <c r="T709" s="231" t="s">
        <v>224</v>
      </c>
      <c r="U709" s="231" t="s">
        <v>224</v>
      </c>
      <c r="V709" s="231" t="s">
        <v>224</v>
      </c>
      <c r="W709" s="231" t="s">
        <v>224</v>
      </c>
      <c r="X709" s="231" t="s">
        <v>224</v>
      </c>
      <c r="Y709" s="231" t="s">
        <v>224</v>
      </c>
      <c r="Z709" s="231" t="s">
        <v>224</v>
      </c>
      <c r="AA709" s="231" t="s">
        <v>222</v>
      </c>
      <c r="AB709" s="231" t="s">
        <v>224</v>
      </c>
      <c r="AC709" s="231" t="s">
        <v>222</v>
      </c>
      <c r="AD709" s="231" t="s">
        <v>224</v>
      </c>
      <c r="AE709" s="231" t="s">
        <v>224</v>
      </c>
      <c r="AF709" s="231" t="s">
        <v>222</v>
      </c>
      <c r="AG709" s="231" t="s">
        <v>224</v>
      </c>
      <c r="AH709" s="231" t="s">
        <v>224</v>
      </c>
      <c r="AI709" s="231" t="s">
        <v>224</v>
      </c>
      <c r="AJ709" s="231" t="s">
        <v>224</v>
      </c>
      <c r="AK709" s="231" t="s">
        <v>222</v>
      </c>
      <c r="AL709" s="231" t="s">
        <v>224</v>
      </c>
      <c r="AM709" s="231" t="s">
        <v>224</v>
      </c>
      <c r="AN709" s="231" t="s">
        <v>224</v>
      </c>
      <c r="AO709" s="231" t="s">
        <v>223</v>
      </c>
      <c r="AP709" s="231" t="s">
        <v>224</v>
      </c>
      <c r="AQ709" s="231">
        <v>40</v>
      </c>
    </row>
    <row r="710" spans="1:43" x14ac:dyDescent="0.3">
      <c r="A710" s="231">
        <v>212928</v>
      </c>
      <c r="B710" s="231" t="s">
        <v>61</v>
      </c>
      <c r="C710" s="231" t="s">
        <v>222</v>
      </c>
      <c r="D710" s="231" t="s">
        <v>224</v>
      </c>
      <c r="E710" s="231" t="s">
        <v>224</v>
      </c>
      <c r="F710" s="231" t="s">
        <v>222</v>
      </c>
      <c r="G710" s="231" t="s">
        <v>224</v>
      </c>
      <c r="H710" s="231" t="s">
        <v>222</v>
      </c>
      <c r="I710" s="231" t="s">
        <v>224</v>
      </c>
      <c r="J710" s="231" t="s">
        <v>224</v>
      </c>
      <c r="K710" s="231" t="s">
        <v>224</v>
      </c>
      <c r="L710" s="231" t="s">
        <v>224</v>
      </c>
      <c r="M710" s="231" t="s">
        <v>224</v>
      </c>
      <c r="N710" s="231" t="s">
        <v>224</v>
      </c>
      <c r="O710" s="231" t="s">
        <v>224</v>
      </c>
      <c r="P710" s="231" t="s">
        <v>224</v>
      </c>
      <c r="Q710" s="231" t="s">
        <v>224</v>
      </c>
      <c r="R710" s="231" t="s">
        <v>224</v>
      </c>
      <c r="S710" s="231" t="s">
        <v>224</v>
      </c>
      <c r="T710" s="231" t="s">
        <v>224</v>
      </c>
      <c r="U710" s="231" t="s">
        <v>224</v>
      </c>
      <c r="V710" s="231" t="s">
        <v>224</v>
      </c>
      <c r="W710" s="231" t="s">
        <v>224</v>
      </c>
      <c r="X710" s="231" t="s">
        <v>224</v>
      </c>
      <c r="Y710" s="231" t="s">
        <v>224</v>
      </c>
      <c r="Z710" s="231" t="s">
        <v>224</v>
      </c>
      <c r="AA710" s="231" t="s">
        <v>224</v>
      </c>
      <c r="AB710" s="231" t="s">
        <v>224</v>
      </c>
      <c r="AC710" s="231" t="s">
        <v>224</v>
      </c>
      <c r="AD710" s="231" t="s">
        <v>224</v>
      </c>
      <c r="AE710" s="231" t="s">
        <v>224</v>
      </c>
      <c r="AF710" s="231" t="s">
        <v>224</v>
      </c>
      <c r="AG710" s="231" t="s">
        <v>224</v>
      </c>
      <c r="AH710" s="231" t="s">
        <v>224</v>
      </c>
      <c r="AI710" s="231" t="s">
        <v>224</v>
      </c>
      <c r="AJ710" s="231" t="s">
        <v>224</v>
      </c>
      <c r="AK710" s="231" t="s">
        <v>222</v>
      </c>
      <c r="AL710" s="231" t="s">
        <v>224</v>
      </c>
      <c r="AM710" s="231" t="s">
        <v>224</v>
      </c>
      <c r="AN710" s="231" t="s">
        <v>224</v>
      </c>
      <c r="AO710" s="231" t="s">
        <v>224</v>
      </c>
      <c r="AP710" s="231" t="s">
        <v>222</v>
      </c>
      <c r="AQ710" s="231">
        <v>40</v>
      </c>
    </row>
    <row r="711" spans="1:43" x14ac:dyDescent="0.3">
      <c r="A711" s="231">
        <v>212948</v>
      </c>
      <c r="B711" s="231" t="s">
        <v>61</v>
      </c>
      <c r="C711" s="231" t="s">
        <v>222</v>
      </c>
      <c r="D711" s="231" t="s">
        <v>224</v>
      </c>
      <c r="E711" s="231" t="s">
        <v>224</v>
      </c>
      <c r="F711" s="231" t="s">
        <v>222</v>
      </c>
      <c r="G711" s="231" t="s">
        <v>224</v>
      </c>
      <c r="H711" s="231" t="s">
        <v>224</v>
      </c>
      <c r="I711" s="231" t="s">
        <v>224</v>
      </c>
      <c r="J711" s="231" t="s">
        <v>222</v>
      </c>
      <c r="K711" s="231" t="s">
        <v>224</v>
      </c>
      <c r="L711" s="231" t="s">
        <v>222</v>
      </c>
      <c r="M711" s="231" t="s">
        <v>222</v>
      </c>
      <c r="N711" s="231" t="s">
        <v>224</v>
      </c>
      <c r="O711" s="231" t="s">
        <v>224</v>
      </c>
      <c r="P711" s="231" t="s">
        <v>224</v>
      </c>
      <c r="Q711" s="231" t="s">
        <v>222</v>
      </c>
      <c r="R711" s="231" t="s">
        <v>222</v>
      </c>
      <c r="S711" s="231" t="s">
        <v>222</v>
      </c>
      <c r="T711" s="231" t="s">
        <v>224</v>
      </c>
      <c r="U711" s="231" t="s">
        <v>224</v>
      </c>
      <c r="V711" s="231" t="s">
        <v>224</v>
      </c>
      <c r="W711" s="231" t="s">
        <v>222</v>
      </c>
      <c r="X711" s="231" t="s">
        <v>224</v>
      </c>
      <c r="Y711" s="231" t="s">
        <v>222</v>
      </c>
      <c r="Z711" s="231" t="s">
        <v>222</v>
      </c>
      <c r="AA711" s="231" t="s">
        <v>222</v>
      </c>
      <c r="AB711" s="231" t="s">
        <v>224</v>
      </c>
      <c r="AC711" s="231" t="s">
        <v>224</v>
      </c>
      <c r="AD711" s="231" t="s">
        <v>223</v>
      </c>
      <c r="AE711" s="231" t="s">
        <v>224</v>
      </c>
      <c r="AF711" s="231" t="s">
        <v>224</v>
      </c>
      <c r="AG711" s="231" t="s">
        <v>224</v>
      </c>
      <c r="AH711" s="231" t="s">
        <v>224</v>
      </c>
      <c r="AI711" s="231" t="s">
        <v>224</v>
      </c>
      <c r="AJ711" s="231" t="s">
        <v>223</v>
      </c>
      <c r="AK711" s="231" t="s">
        <v>223</v>
      </c>
      <c r="AL711" s="231" t="s">
        <v>223</v>
      </c>
      <c r="AM711" s="231" t="s">
        <v>223</v>
      </c>
      <c r="AN711" s="231" t="s">
        <v>223</v>
      </c>
      <c r="AO711" s="231" t="s">
        <v>223</v>
      </c>
      <c r="AP711" s="231" t="s">
        <v>223</v>
      </c>
      <c r="AQ711" s="231">
        <v>40</v>
      </c>
    </row>
    <row r="712" spans="1:43" x14ac:dyDescent="0.3">
      <c r="A712" s="231">
        <v>212955</v>
      </c>
      <c r="B712" s="231" t="s">
        <v>61</v>
      </c>
      <c r="C712" s="231" t="s">
        <v>224</v>
      </c>
      <c r="D712" s="231" t="s">
        <v>224</v>
      </c>
      <c r="E712" s="231" t="s">
        <v>224</v>
      </c>
      <c r="F712" s="231" t="s">
        <v>222</v>
      </c>
      <c r="G712" s="231" t="s">
        <v>222</v>
      </c>
      <c r="H712" s="231" t="s">
        <v>224</v>
      </c>
      <c r="I712" s="231" t="s">
        <v>224</v>
      </c>
      <c r="J712" s="231" t="s">
        <v>224</v>
      </c>
      <c r="K712" s="231" t="s">
        <v>224</v>
      </c>
      <c r="L712" s="231" t="s">
        <v>222</v>
      </c>
      <c r="M712" s="231" t="s">
        <v>224</v>
      </c>
      <c r="N712" s="231" t="s">
        <v>224</v>
      </c>
      <c r="O712" s="231" t="s">
        <v>224</v>
      </c>
      <c r="P712" s="231" t="s">
        <v>224</v>
      </c>
      <c r="Q712" s="231" t="s">
        <v>224</v>
      </c>
      <c r="R712" s="231" t="s">
        <v>224</v>
      </c>
      <c r="S712" s="231" t="s">
        <v>224</v>
      </c>
      <c r="T712" s="231" t="s">
        <v>224</v>
      </c>
      <c r="U712" s="231" t="s">
        <v>224</v>
      </c>
      <c r="V712" s="231" t="s">
        <v>224</v>
      </c>
      <c r="W712" s="231" t="s">
        <v>224</v>
      </c>
      <c r="X712" s="231" t="s">
        <v>224</v>
      </c>
      <c r="Y712" s="231" t="s">
        <v>222</v>
      </c>
      <c r="Z712" s="231" t="s">
        <v>224</v>
      </c>
      <c r="AA712" s="231" t="s">
        <v>222</v>
      </c>
      <c r="AB712" s="231" t="s">
        <v>222</v>
      </c>
      <c r="AC712" s="231" t="s">
        <v>224</v>
      </c>
      <c r="AD712" s="231" t="s">
        <v>224</v>
      </c>
      <c r="AE712" s="231" t="s">
        <v>222</v>
      </c>
      <c r="AF712" s="231" t="s">
        <v>224</v>
      </c>
      <c r="AG712" s="231" t="s">
        <v>222</v>
      </c>
      <c r="AH712" s="231" t="s">
        <v>224</v>
      </c>
      <c r="AI712" s="231" t="s">
        <v>224</v>
      </c>
      <c r="AJ712" s="231" t="s">
        <v>224</v>
      </c>
      <c r="AK712" s="231" t="s">
        <v>222</v>
      </c>
      <c r="AL712" s="231" t="s">
        <v>222</v>
      </c>
      <c r="AM712" s="231" t="s">
        <v>223</v>
      </c>
      <c r="AN712" s="231" t="s">
        <v>224</v>
      </c>
      <c r="AO712" s="231" t="s">
        <v>224</v>
      </c>
      <c r="AP712" s="231" t="s">
        <v>224</v>
      </c>
      <c r="AQ712" s="231">
        <v>40</v>
      </c>
    </row>
    <row r="713" spans="1:43" x14ac:dyDescent="0.3">
      <c r="A713" s="231">
        <v>212961</v>
      </c>
      <c r="B713" s="231" t="s">
        <v>61</v>
      </c>
      <c r="C713" s="231" t="s">
        <v>222</v>
      </c>
      <c r="D713" s="231" t="s">
        <v>224</v>
      </c>
      <c r="E713" s="231" t="s">
        <v>222</v>
      </c>
      <c r="F713" s="231" t="s">
        <v>222</v>
      </c>
      <c r="G713" s="231" t="s">
        <v>222</v>
      </c>
      <c r="H713" s="231" t="s">
        <v>223</v>
      </c>
      <c r="I713" s="231" t="s">
        <v>224</v>
      </c>
      <c r="J713" s="231" t="s">
        <v>222</v>
      </c>
      <c r="K713" s="231" t="s">
        <v>224</v>
      </c>
      <c r="L713" s="231" t="s">
        <v>222</v>
      </c>
      <c r="M713" s="231" t="s">
        <v>224</v>
      </c>
      <c r="N713" s="231" t="s">
        <v>224</v>
      </c>
      <c r="O713" s="231" t="s">
        <v>224</v>
      </c>
      <c r="P713" s="231" t="s">
        <v>224</v>
      </c>
      <c r="Q713" s="231" t="s">
        <v>224</v>
      </c>
      <c r="R713" s="231" t="s">
        <v>222</v>
      </c>
      <c r="S713" s="231" t="s">
        <v>224</v>
      </c>
      <c r="T713" s="231" t="s">
        <v>224</v>
      </c>
      <c r="U713" s="231" t="s">
        <v>224</v>
      </c>
      <c r="V713" s="231" t="s">
        <v>224</v>
      </c>
      <c r="W713" s="231" t="s">
        <v>224</v>
      </c>
      <c r="X713" s="231" t="s">
        <v>224</v>
      </c>
      <c r="Y713" s="231" t="s">
        <v>222</v>
      </c>
      <c r="Z713" s="231" t="s">
        <v>224</v>
      </c>
      <c r="AA713" s="231" t="s">
        <v>222</v>
      </c>
      <c r="AB713" s="231" t="s">
        <v>222</v>
      </c>
      <c r="AC713" s="231" t="s">
        <v>224</v>
      </c>
      <c r="AD713" s="231" t="s">
        <v>224</v>
      </c>
      <c r="AE713" s="231" t="s">
        <v>222</v>
      </c>
      <c r="AF713" s="231" t="s">
        <v>222</v>
      </c>
      <c r="AG713" s="231" t="s">
        <v>224</v>
      </c>
      <c r="AH713" s="231" t="s">
        <v>222</v>
      </c>
      <c r="AI713" s="231" t="s">
        <v>224</v>
      </c>
      <c r="AJ713" s="231" t="s">
        <v>224</v>
      </c>
      <c r="AK713" s="231" t="s">
        <v>222</v>
      </c>
      <c r="AL713" s="231" t="s">
        <v>223</v>
      </c>
      <c r="AM713" s="231" t="s">
        <v>223</v>
      </c>
      <c r="AN713" s="231" t="s">
        <v>223</v>
      </c>
      <c r="AO713" s="231" t="s">
        <v>223</v>
      </c>
      <c r="AP713" s="231" t="s">
        <v>223</v>
      </c>
      <c r="AQ713" s="231">
        <v>40</v>
      </c>
    </row>
    <row r="714" spans="1:43" x14ac:dyDescent="0.3">
      <c r="A714" s="231">
        <v>212971</v>
      </c>
      <c r="B714" s="231" t="s">
        <v>61</v>
      </c>
      <c r="C714" s="231" t="s">
        <v>224</v>
      </c>
      <c r="D714" s="231" t="s">
        <v>224</v>
      </c>
      <c r="E714" s="231" t="s">
        <v>224</v>
      </c>
      <c r="F714" s="231" t="s">
        <v>224</v>
      </c>
      <c r="G714" s="231" t="s">
        <v>222</v>
      </c>
      <c r="H714" s="231" t="s">
        <v>222</v>
      </c>
      <c r="I714" s="231" t="s">
        <v>224</v>
      </c>
      <c r="J714" s="231" t="s">
        <v>224</v>
      </c>
      <c r="K714" s="231" t="s">
        <v>224</v>
      </c>
      <c r="L714" s="231" t="s">
        <v>224</v>
      </c>
      <c r="M714" s="231" t="s">
        <v>224</v>
      </c>
      <c r="N714" s="231" t="s">
        <v>224</v>
      </c>
      <c r="O714" s="231" t="s">
        <v>224</v>
      </c>
      <c r="P714" s="231" t="s">
        <v>222</v>
      </c>
      <c r="Q714" s="231" t="s">
        <v>222</v>
      </c>
      <c r="R714" s="231" t="s">
        <v>224</v>
      </c>
      <c r="S714" s="231" t="s">
        <v>224</v>
      </c>
      <c r="T714" s="231" t="s">
        <v>224</v>
      </c>
      <c r="U714" s="231" t="s">
        <v>224</v>
      </c>
      <c r="V714" s="231" t="s">
        <v>224</v>
      </c>
      <c r="W714" s="231" t="s">
        <v>224</v>
      </c>
      <c r="X714" s="231" t="s">
        <v>222</v>
      </c>
      <c r="Y714" s="231" t="s">
        <v>222</v>
      </c>
      <c r="Z714" s="231" t="s">
        <v>222</v>
      </c>
      <c r="AA714" s="231" t="s">
        <v>224</v>
      </c>
      <c r="AB714" s="231" t="s">
        <v>224</v>
      </c>
      <c r="AC714" s="231" t="s">
        <v>224</v>
      </c>
      <c r="AD714" s="231" t="s">
        <v>224</v>
      </c>
      <c r="AE714" s="231" t="s">
        <v>222</v>
      </c>
      <c r="AF714" s="231" t="s">
        <v>222</v>
      </c>
      <c r="AG714" s="231" t="s">
        <v>222</v>
      </c>
      <c r="AH714" s="231" t="s">
        <v>224</v>
      </c>
      <c r="AI714" s="231" t="s">
        <v>224</v>
      </c>
      <c r="AJ714" s="231" t="s">
        <v>224</v>
      </c>
      <c r="AK714" s="231" t="s">
        <v>224</v>
      </c>
      <c r="AL714" s="231" t="s">
        <v>223</v>
      </c>
      <c r="AM714" s="231" t="s">
        <v>223</v>
      </c>
      <c r="AN714" s="231" t="s">
        <v>222</v>
      </c>
      <c r="AO714" s="231" t="s">
        <v>223</v>
      </c>
      <c r="AP714" s="231" t="s">
        <v>223</v>
      </c>
      <c r="AQ714" s="231">
        <v>40</v>
      </c>
    </row>
    <row r="715" spans="1:43" x14ac:dyDescent="0.3">
      <c r="A715" s="231">
        <v>212972</v>
      </c>
      <c r="B715" s="231" t="s">
        <v>61</v>
      </c>
      <c r="C715" s="231" t="s">
        <v>222</v>
      </c>
      <c r="D715" s="231" t="s">
        <v>224</v>
      </c>
      <c r="E715" s="231" t="s">
        <v>224</v>
      </c>
      <c r="F715" s="231" t="s">
        <v>222</v>
      </c>
      <c r="G715" s="231" t="s">
        <v>222</v>
      </c>
      <c r="H715" s="231" t="s">
        <v>222</v>
      </c>
      <c r="I715" s="231" t="s">
        <v>224</v>
      </c>
      <c r="J715" s="231" t="s">
        <v>222</v>
      </c>
      <c r="K715" s="231" t="s">
        <v>224</v>
      </c>
      <c r="L715" s="231" t="s">
        <v>222</v>
      </c>
      <c r="M715" s="231" t="s">
        <v>224</v>
      </c>
      <c r="N715" s="231" t="s">
        <v>224</v>
      </c>
      <c r="O715" s="231" t="s">
        <v>222</v>
      </c>
      <c r="P715" s="231" t="s">
        <v>222</v>
      </c>
      <c r="Q715" s="231" t="s">
        <v>222</v>
      </c>
      <c r="R715" s="231" t="s">
        <v>224</v>
      </c>
      <c r="S715" s="231" t="s">
        <v>222</v>
      </c>
      <c r="T715" s="231" t="s">
        <v>222</v>
      </c>
      <c r="U715" s="231" t="s">
        <v>224</v>
      </c>
      <c r="V715" s="231" t="s">
        <v>222</v>
      </c>
      <c r="W715" s="231" t="s">
        <v>224</v>
      </c>
      <c r="X715" s="231" t="s">
        <v>224</v>
      </c>
      <c r="Y715" s="231" t="s">
        <v>222</v>
      </c>
      <c r="Z715" s="231" t="s">
        <v>222</v>
      </c>
      <c r="AA715" s="231" t="s">
        <v>224</v>
      </c>
      <c r="AB715" s="231" t="s">
        <v>222</v>
      </c>
      <c r="AC715" s="231" t="s">
        <v>224</v>
      </c>
      <c r="AD715" s="231" t="s">
        <v>224</v>
      </c>
      <c r="AE715" s="231" t="s">
        <v>224</v>
      </c>
      <c r="AF715" s="231" t="s">
        <v>224</v>
      </c>
      <c r="AG715" s="231" t="s">
        <v>224</v>
      </c>
      <c r="AH715" s="231" t="s">
        <v>224</v>
      </c>
      <c r="AI715" s="231" t="s">
        <v>224</v>
      </c>
      <c r="AJ715" s="231" t="s">
        <v>224</v>
      </c>
      <c r="AK715" s="231" t="s">
        <v>224</v>
      </c>
      <c r="AL715" s="231" t="s">
        <v>223</v>
      </c>
      <c r="AM715" s="231" t="s">
        <v>223</v>
      </c>
      <c r="AN715" s="231" t="s">
        <v>223</v>
      </c>
      <c r="AO715" s="231" t="s">
        <v>223</v>
      </c>
      <c r="AP715" s="231" t="s">
        <v>223</v>
      </c>
      <c r="AQ715" s="231">
        <v>40</v>
      </c>
    </row>
    <row r="716" spans="1:43" x14ac:dyDescent="0.3">
      <c r="A716" s="231">
        <v>212978</v>
      </c>
      <c r="B716" s="231" t="s">
        <v>61</v>
      </c>
      <c r="C716" s="231" t="s">
        <v>222</v>
      </c>
      <c r="D716" s="231" t="s">
        <v>222</v>
      </c>
      <c r="E716" s="231" t="s">
        <v>222</v>
      </c>
      <c r="F716" s="231" t="s">
        <v>222</v>
      </c>
      <c r="G716" s="231" t="s">
        <v>222</v>
      </c>
      <c r="H716" s="231" t="s">
        <v>224</v>
      </c>
      <c r="I716" s="231" t="s">
        <v>224</v>
      </c>
      <c r="J716" s="231" t="s">
        <v>222</v>
      </c>
      <c r="K716" s="231" t="s">
        <v>224</v>
      </c>
      <c r="L716" s="231" t="s">
        <v>224</v>
      </c>
      <c r="M716" s="231" t="s">
        <v>222</v>
      </c>
      <c r="N716" s="231" t="s">
        <v>222</v>
      </c>
      <c r="O716" s="231" t="s">
        <v>224</v>
      </c>
      <c r="P716" s="231" t="s">
        <v>224</v>
      </c>
      <c r="Q716" s="231" t="s">
        <v>224</v>
      </c>
      <c r="R716" s="231" t="s">
        <v>224</v>
      </c>
      <c r="S716" s="231" t="s">
        <v>222</v>
      </c>
      <c r="T716" s="231" t="s">
        <v>224</v>
      </c>
      <c r="U716" s="231" t="s">
        <v>224</v>
      </c>
      <c r="V716" s="231" t="s">
        <v>224</v>
      </c>
      <c r="W716" s="231" t="s">
        <v>224</v>
      </c>
      <c r="X716" s="231" t="s">
        <v>224</v>
      </c>
      <c r="Y716" s="231" t="s">
        <v>222</v>
      </c>
      <c r="Z716" s="231" t="s">
        <v>224</v>
      </c>
      <c r="AA716" s="231" t="s">
        <v>222</v>
      </c>
      <c r="AB716" s="231" t="s">
        <v>224</v>
      </c>
      <c r="AC716" s="231" t="s">
        <v>224</v>
      </c>
      <c r="AD716" s="231" t="s">
        <v>224</v>
      </c>
      <c r="AE716" s="231" t="s">
        <v>222</v>
      </c>
      <c r="AF716" s="231" t="s">
        <v>224</v>
      </c>
      <c r="AG716" s="231" t="s">
        <v>224</v>
      </c>
      <c r="AH716" s="231" t="s">
        <v>224</v>
      </c>
      <c r="AI716" s="231" t="s">
        <v>224</v>
      </c>
      <c r="AJ716" s="231" t="s">
        <v>224</v>
      </c>
      <c r="AK716" s="231" t="s">
        <v>223</v>
      </c>
      <c r="AL716" s="231" t="s">
        <v>224</v>
      </c>
      <c r="AM716" s="231" t="s">
        <v>224</v>
      </c>
      <c r="AN716" s="231" t="s">
        <v>223</v>
      </c>
      <c r="AO716" s="231" t="s">
        <v>224</v>
      </c>
      <c r="AP716" s="231" t="s">
        <v>224</v>
      </c>
      <c r="AQ716" s="231">
        <v>40</v>
      </c>
    </row>
    <row r="717" spans="1:43" x14ac:dyDescent="0.3">
      <c r="A717" s="231">
        <v>212981</v>
      </c>
      <c r="B717" s="231" t="s">
        <v>61</v>
      </c>
      <c r="C717" s="231" t="s">
        <v>224</v>
      </c>
      <c r="D717" s="231" t="s">
        <v>224</v>
      </c>
      <c r="E717" s="231" t="s">
        <v>224</v>
      </c>
      <c r="F717" s="231" t="s">
        <v>222</v>
      </c>
      <c r="G717" s="231" t="s">
        <v>224</v>
      </c>
      <c r="H717" s="231" t="s">
        <v>222</v>
      </c>
      <c r="I717" s="231" t="s">
        <v>222</v>
      </c>
      <c r="J717" s="231" t="s">
        <v>224</v>
      </c>
      <c r="K717" s="231" t="s">
        <v>224</v>
      </c>
      <c r="L717" s="231" t="s">
        <v>222</v>
      </c>
      <c r="M717" s="231" t="s">
        <v>224</v>
      </c>
      <c r="N717" s="231" t="s">
        <v>222</v>
      </c>
      <c r="O717" s="231" t="s">
        <v>224</v>
      </c>
      <c r="P717" s="231" t="s">
        <v>224</v>
      </c>
      <c r="Q717" s="231" t="s">
        <v>224</v>
      </c>
      <c r="R717" s="231" t="s">
        <v>224</v>
      </c>
      <c r="S717" s="231" t="s">
        <v>224</v>
      </c>
      <c r="T717" s="231" t="s">
        <v>224</v>
      </c>
      <c r="U717" s="231" t="s">
        <v>224</v>
      </c>
      <c r="V717" s="231" t="s">
        <v>224</v>
      </c>
      <c r="W717" s="231" t="s">
        <v>222</v>
      </c>
      <c r="X717" s="231" t="s">
        <v>224</v>
      </c>
      <c r="Y717" s="231" t="s">
        <v>222</v>
      </c>
      <c r="Z717" s="231" t="s">
        <v>224</v>
      </c>
      <c r="AA717" s="231" t="s">
        <v>222</v>
      </c>
      <c r="AB717" s="231" t="s">
        <v>224</v>
      </c>
      <c r="AC717" s="231" t="s">
        <v>224</v>
      </c>
      <c r="AD717" s="231" t="s">
        <v>224</v>
      </c>
      <c r="AE717" s="231" t="s">
        <v>223</v>
      </c>
      <c r="AF717" s="231" t="s">
        <v>224</v>
      </c>
      <c r="AG717" s="231" t="s">
        <v>224</v>
      </c>
      <c r="AH717" s="231" t="s">
        <v>222</v>
      </c>
      <c r="AI717" s="231" t="s">
        <v>224</v>
      </c>
      <c r="AJ717" s="231" t="s">
        <v>224</v>
      </c>
      <c r="AK717" s="231" t="s">
        <v>223</v>
      </c>
      <c r="AL717" s="231" t="s">
        <v>224</v>
      </c>
      <c r="AM717" s="231" t="s">
        <v>224</v>
      </c>
      <c r="AN717" s="231" t="s">
        <v>224</v>
      </c>
      <c r="AO717" s="231" t="s">
        <v>223</v>
      </c>
      <c r="AP717" s="231" t="s">
        <v>224</v>
      </c>
      <c r="AQ717" s="231">
        <v>40</v>
      </c>
    </row>
    <row r="718" spans="1:43" x14ac:dyDescent="0.3">
      <c r="A718" s="231">
        <v>212988</v>
      </c>
      <c r="B718" s="231" t="s">
        <v>61</v>
      </c>
      <c r="C718" s="231" t="s">
        <v>224</v>
      </c>
      <c r="D718" s="231" t="s">
        <v>224</v>
      </c>
      <c r="E718" s="231" t="s">
        <v>224</v>
      </c>
      <c r="F718" s="231" t="s">
        <v>222</v>
      </c>
      <c r="G718" s="231" t="s">
        <v>222</v>
      </c>
      <c r="H718" s="231" t="s">
        <v>222</v>
      </c>
      <c r="I718" s="231" t="s">
        <v>224</v>
      </c>
      <c r="J718" s="231" t="s">
        <v>224</v>
      </c>
      <c r="K718" s="231" t="s">
        <v>224</v>
      </c>
      <c r="L718" s="231" t="s">
        <v>222</v>
      </c>
      <c r="M718" s="231" t="s">
        <v>222</v>
      </c>
      <c r="N718" s="231" t="s">
        <v>224</v>
      </c>
      <c r="O718" s="231" t="s">
        <v>224</v>
      </c>
      <c r="P718" s="231" t="s">
        <v>222</v>
      </c>
      <c r="Q718" s="231" t="s">
        <v>222</v>
      </c>
      <c r="R718" s="231" t="s">
        <v>224</v>
      </c>
      <c r="S718" s="231" t="s">
        <v>222</v>
      </c>
      <c r="T718" s="231" t="s">
        <v>224</v>
      </c>
      <c r="U718" s="231" t="s">
        <v>224</v>
      </c>
      <c r="V718" s="231" t="s">
        <v>224</v>
      </c>
      <c r="W718" s="231" t="s">
        <v>224</v>
      </c>
      <c r="X718" s="231" t="s">
        <v>224</v>
      </c>
      <c r="Y718" s="231" t="s">
        <v>222</v>
      </c>
      <c r="Z718" s="231" t="s">
        <v>224</v>
      </c>
      <c r="AA718" s="231" t="s">
        <v>222</v>
      </c>
      <c r="AB718" s="231" t="s">
        <v>224</v>
      </c>
      <c r="AC718" s="231" t="s">
        <v>224</v>
      </c>
      <c r="AD718" s="231" t="s">
        <v>222</v>
      </c>
      <c r="AE718" s="231" t="s">
        <v>222</v>
      </c>
      <c r="AF718" s="231" t="s">
        <v>224</v>
      </c>
      <c r="AG718" s="231" t="s">
        <v>222</v>
      </c>
      <c r="AH718" s="231" t="s">
        <v>223</v>
      </c>
      <c r="AI718" s="231" t="s">
        <v>223</v>
      </c>
      <c r="AJ718" s="231" t="s">
        <v>224</v>
      </c>
      <c r="AK718" s="231" t="s">
        <v>223</v>
      </c>
      <c r="AL718" s="231" t="s">
        <v>223</v>
      </c>
      <c r="AM718" s="231" t="s">
        <v>223</v>
      </c>
      <c r="AN718" s="231" t="s">
        <v>223</v>
      </c>
      <c r="AO718" s="231" t="s">
        <v>223</v>
      </c>
      <c r="AP718" s="231" t="s">
        <v>224</v>
      </c>
      <c r="AQ718" s="231">
        <v>40</v>
      </c>
    </row>
    <row r="719" spans="1:43" x14ac:dyDescent="0.3">
      <c r="A719" s="231">
        <v>212991</v>
      </c>
      <c r="B719" s="231" t="s">
        <v>61</v>
      </c>
      <c r="C719" s="231" t="s">
        <v>224</v>
      </c>
      <c r="D719" s="231" t="s">
        <v>224</v>
      </c>
      <c r="E719" s="231" t="s">
        <v>224</v>
      </c>
      <c r="F719" s="231" t="s">
        <v>222</v>
      </c>
      <c r="G719" s="231" t="s">
        <v>224</v>
      </c>
      <c r="H719" s="231" t="s">
        <v>224</v>
      </c>
      <c r="I719" s="231" t="s">
        <v>224</v>
      </c>
      <c r="J719" s="231" t="s">
        <v>224</v>
      </c>
      <c r="K719" s="231" t="s">
        <v>224</v>
      </c>
      <c r="L719" s="231" t="s">
        <v>224</v>
      </c>
      <c r="M719" s="231" t="s">
        <v>224</v>
      </c>
      <c r="N719" s="231" t="s">
        <v>224</v>
      </c>
      <c r="O719" s="231" t="s">
        <v>224</v>
      </c>
      <c r="P719" s="231" t="s">
        <v>224</v>
      </c>
      <c r="Q719" s="231" t="s">
        <v>224</v>
      </c>
      <c r="R719" s="231" t="s">
        <v>222</v>
      </c>
      <c r="S719" s="231" t="s">
        <v>224</v>
      </c>
      <c r="T719" s="231" t="s">
        <v>222</v>
      </c>
      <c r="U719" s="231" t="s">
        <v>224</v>
      </c>
      <c r="V719" s="231" t="s">
        <v>222</v>
      </c>
      <c r="W719" s="231" t="s">
        <v>222</v>
      </c>
      <c r="X719" s="231" t="s">
        <v>224</v>
      </c>
      <c r="Y719" s="231" t="s">
        <v>222</v>
      </c>
      <c r="Z719" s="231" t="s">
        <v>224</v>
      </c>
      <c r="AA719" s="231" t="s">
        <v>222</v>
      </c>
      <c r="AB719" s="231" t="s">
        <v>224</v>
      </c>
      <c r="AC719" s="231" t="s">
        <v>224</v>
      </c>
      <c r="AD719" s="231" t="s">
        <v>222</v>
      </c>
      <c r="AE719" s="231" t="s">
        <v>224</v>
      </c>
      <c r="AF719" s="231" t="s">
        <v>224</v>
      </c>
      <c r="AG719" s="231" t="s">
        <v>224</v>
      </c>
      <c r="AH719" s="231" t="s">
        <v>222</v>
      </c>
      <c r="AI719" s="231" t="s">
        <v>224</v>
      </c>
      <c r="AJ719" s="231" t="s">
        <v>222</v>
      </c>
      <c r="AK719" s="231" t="s">
        <v>224</v>
      </c>
      <c r="AL719" s="231" t="s">
        <v>222</v>
      </c>
      <c r="AM719" s="231" t="s">
        <v>223</v>
      </c>
      <c r="AN719" s="231" t="s">
        <v>223</v>
      </c>
      <c r="AO719" s="231" t="s">
        <v>224</v>
      </c>
      <c r="AP719" s="231" t="s">
        <v>224</v>
      </c>
      <c r="AQ719" s="231">
        <v>40</v>
      </c>
    </row>
    <row r="720" spans="1:43" x14ac:dyDescent="0.3">
      <c r="A720" s="231">
        <v>212994</v>
      </c>
      <c r="B720" s="231" t="s">
        <v>61</v>
      </c>
      <c r="C720" s="231" t="s">
        <v>224</v>
      </c>
      <c r="D720" s="231" t="s">
        <v>224</v>
      </c>
      <c r="E720" s="231" t="s">
        <v>224</v>
      </c>
      <c r="F720" s="231" t="s">
        <v>222</v>
      </c>
      <c r="G720" s="231" t="s">
        <v>224</v>
      </c>
      <c r="H720" s="231" t="s">
        <v>224</v>
      </c>
      <c r="I720" s="231" t="s">
        <v>224</v>
      </c>
      <c r="J720" s="231" t="s">
        <v>224</v>
      </c>
      <c r="K720" s="231" t="s">
        <v>224</v>
      </c>
      <c r="L720" s="231" t="s">
        <v>224</v>
      </c>
      <c r="M720" s="231" t="s">
        <v>224</v>
      </c>
      <c r="N720" s="231" t="s">
        <v>224</v>
      </c>
      <c r="O720" s="231" t="s">
        <v>224</v>
      </c>
      <c r="P720" s="231" t="s">
        <v>224</v>
      </c>
      <c r="Q720" s="231" t="s">
        <v>224</v>
      </c>
      <c r="R720" s="231" t="s">
        <v>224</v>
      </c>
      <c r="S720" s="231" t="s">
        <v>224</v>
      </c>
      <c r="T720" s="231" t="s">
        <v>224</v>
      </c>
      <c r="U720" s="231" t="s">
        <v>224</v>
      </c>
      <c r="V720" s="231" t="s">
        <v>224</v>
      </c>
      <c r="W720" s="231" t="s">
        <v>224</v>
      </c>
      <c r="X720" s="231" t="s">
        <v>224</v>
      </c>
      <c r="Y720" s="231" t="s">
        <v>224</v>
      </c>
      <c r="Z720" s="231" t="s">
        <v>224</v>
      </c>
      <c r="AA720" s="231" t="s">
        <v>224</v>
      </c>
      <c r="AB720" s="231" t="s">
        <v>224</v>
      </c>
      <c r="AC720" s="231" t="s">
        <v>224</v>
      </c>
      <c r="AD720" s="231" t="s">
        <v>224</v>
      </c>
      <c r="AE720" s="231" t="s">
        <v>224</v>
      </c>
      <c r="AF720" s="231" t="s">
        <v>224</v>
      </c>
      <c r="AG720" s="231" t="s">
        <v>224</v>
      </c>
      <c r="AH720" s="231" t="s">
        <v>224</v>
      </c>
      <c r="AI720" s="231" t="s">
        <v>224</v>
      </c>
      <c r="AJ720" s="231" t="s">
        <v>224</v>
      </c>
      <c r="AK720" s="231" t="s">
        <v>222</v>
      </c>
      <c r="AL720" s="231" t="s">
        <v>223</v>
      </c>
      <c r="AM720" s="231" t="s">
        <v>223</v>
      </c>
      <c r="AN720" s="231" t="s">
        <v>222</v>
      </c>
      <c r="AO720" s="231" t="s">
        <v>223</v>
      </c>
      <c r="AP720" s="231" t="s">
        <v>223</v>
      </c>
      <c r="AQ720" s="231">
        <v>40</v>
      </c>
    </row>
    <row r="721" spans="1:43" x14ac:dyDescent="0.3">
      <c r="A721" s="231">
        <v>213001</v>
      </c>
      <c r="B721" s="231" t="s">
        <v>61</v>
      </c>
      <c r="C721" s="231" t="s">
        <v>224</v>
      </c>
      <c r="D721" s="231" t="s">
        <v>224</v>
      </c>
      <c r="E721" s="231" t="s">
        <v>222</v>
      </c>
      <c r="F721" s="231" t="s">
        <v>222</v>
      </c>
      <c r="G721" s="231" t="s">
        <v>224</v>
      </c>
      <c r="H721" s="231" t="s">
        <v>222</v>
      </c>
      <c r="I721" s="231" t="s">
        <v>224</v>
      </c>
      <c r="J721" s="231" t="s">
        <v>222</v>
      </c>
      <c r="K721" s="231" t="s">
        <v>222</v>
      </c>
      <c r="L721" s="231" t="s">
        <v>222</v>
      </c>
      <c r="M721" s="231" t="s">
        <v>224</v>
      </c>
      <c r="N721" s="231" t="s">
        <v>224</v>
      </c>
      <c r="O721" s="231" t="s">
        <v>224</v>
      </c>
      <c r="P721" s="231" t="s">
        <v>224</v>
      </c>
      <c r="Q721" s="231" t="s">
        <v>224</v>
      </c>
      <c r="R721" s="231" t="s">
        <v>222</v>
      </c>
      <c r="S721" s="231" t="s">
        <v>224</v>
      </c>
      <c r="T721" s="231" t="s">
        <v>224</v>
      </c>
      <c r="U721" s="231" t="s">
        <v>224</v>
      </c>
      <c r="V721" s="231" t="s">
        <v>224</v>
      </c>
      <c r="W721" s="231" t="s">
        <v>222</v>
      </c>
      <c r="X721" s="231" t="s">
        <v>224</v>
      </c>
      <c r="Y721" s="231" t="s">
        <v>222</v>
      </c>
      <c r="Z721" s="231" t="s">
        <v>222</v>
      </c>
      <c r="AA721" s="231" t="s">
        <v>222</v>
      </c>
      <c r="AB721" s="231" t="s">
        <v>224</v>
      </c>
      <c r="AC721" s="231" t="s">
        <v>224</v>
      </c>
      <c r="AD721" s="231" t="s">
        <v>224</v>
      </c>
      <c r="AE721" s="231" t="s">
        <v>224</v>
      </c>
      <c r="AF721" s="231" t="s">
        <v>222</v>
      </c>
      <c r="AG721" s="231" t="s">
        <v>224</v>
      </c>
      <c r="AH721" s="231" t="s">
        <v>224</v>
      </c>
      <c r="AI721" s="231" t="s">
        <v>222</v>
      </c>
      <c r="AJ721" s="231" t="s">
        <v>224</v>
      </c>
      <c r="AK721" s="231" t="s">
        <v>224</v>
      </c>
      <c r="AL721" s="231" t="s">
        <v>224</v>
      </c>
      <c r="AM721" s="231" t="s">
        <v>224</v>
      </c>
      <c r="AN721" s="231" t="s">
        <v>224</v>
      </c>
      <c r="AO721" s="231" t="s">
        <v>224</v>
      </c>
      <c r="AP721" s="231" t="s">
        <v>224</v>
      </c>
      <c r="AQ721" s="231">
        <v>40</v>
      </c>
    </row>
    <row r="722" spans="1:43" x14ac:dyDescent="0.3">
      <c r="A722" s="231">
        <v>213003</v>
      </c>
      <c r="B722" s="231" t="s">
        <v>61</v>
      </c>
      <c r="C722" s="231" t="s">
        <v>222</v>
      </c>
      <c r="D722" s="231" t="s">
        <v>222</v>
      </c>
      <c r="E722" s="231" t="s">
        <v>222</v>
      </c>
      <c r="F722" s="231" t="s">
        <v>222</v>
      </c>
      <c r="G722" s="231" t="s">
        <v>224</v>
      </c>
      <c r="H722" s="231" t="s">
        <v>222</v>
      </c>
      <c r="I722" s="231" t="s">
        <v>224</v>
      </c>
      <c r="J722" s="231" t="s">
        <v>224</v>
      </c>
      <c r="K722" s="231" t="s">
        <v>224</v>
      </c>
      <c r="L722" s="231" t="s">
        <v>224</v>
      </c>
      <c r="M722" s="231" t="s">
        <v>224</v>
      </c>
      <c r="N722" s="231" t="s">
        <v>224</v>
      </c>
      <c r="O722" s="231" t="s">
        <v>222</v>
      </c>
      <c r="P722" s="231" t="s">
        <v>222</v>
      </c>
      <c r="Q722" s="231" t="s">
        <v>222</v>
      </c>
      <c r="R722" s="231" t="s">
        <v>224</v>
      </c>
      <c r="S722" s="231" t="s">
        <v>224</v>
      </c>
      <c r="T722" s="231" t="s">
        <v>224</v>
      </c>
      <c r="U722" s="231" t="s">
        <v>222</v>
      </c>
      <c r="V722" s="231" t="s">
        <v>224</v>
      </c>
      <c r="W722" s="231" t="s">
        <v>222</v>
      </c>
      <c r="X722" s="231" t="s">
        <v>224</v>
      </c>
      <c r="Y722" s="231" t="s">
        <v>222</v>
      </c>
      <c r="Z722" s="231" t="s">
        <v>224</v>
      </c>
      <c r="AA722" s="231" t="s">
        <v>222</v>
      </c>
      <c r="AB722" s="231" t="s">
        <v>222</v>
      </c>
      <c r="AC722" s="231" t="s">
        <v>224</v>
      </c>
      <c r="AD722" s="231" t="s">
        <v>224</v>
      </c>
      <c r="AE722" s="231" t="s">
        <v>222</v>
      </c>
      <c r="AF722" s="231" t="s">
        <v>224</v>
      </c>
      <c r="AG722" s="231" t="s">
        <v>224</v>
      </c>
      <c r="AH722" s="231" t="s">
        <v>224</v>
      </c>
      <c r="AI722" s="231" t="s">
        <v>224</v>
      </c>
      <c r="AJ722" s="231" t="s">
        <v>224</v>
      </c>
      <c r="AK722" s="231" t="s">
        <v>224</v>
      </c>
      <c r="AL722" s="231" t="s">
        <v>223</v>
      </c>
      <c r="AM722" s="231" t="s">
        <v>223</v>
      </c>
      <c r="AN722" s="231" t="s">
        <v>223</v>
      </c>
      <c r="AO722" s="231" t="s">
        <v>223</v>
      </c>
      <c r="AP722" s="231" t="s">
        <v>223</v>
      </c>
      <c r="AQ722" s="231">
        <v>40</v>
      </c>
    </row>
    <row r="723" spans="1:43" x14ac:dyDescent="0.3">
      <c r="A723" s="231">
        <v>213012</v>
      </c>
      <c r="B723" s="231" t="s">
        <v>61</v>
      </c>
      <c r="C723" s="231" t="s">
        <v>224</v>
      </c>
      <c r="D723" s="231" t="s">
        <v>224</v>
      </c>
      <c r="E723" s="231" t="s">
        <v>224</v>
      </c>
      <c r="F723" s="231" t="s">
        <v>222</v>
      </c>
      <c r="G723" s="231" t="s">
        <v>224</v>
      </c>
      <c r="H723" s="231" t="s">
        <v>222</v>
      </c>
      <c r="I723" s="231" t="s">
        <v>224</v>
      </c>
      <c r="J723" s="231" t="s">
        <v>224</v>
      </c>
      <c r="K723" s="231" t="s">
        <v>224</v>
      </c>
      <c r="L723" s="231" t="s">
        <v>224</v>
      </c>
      <c r="M723" s="231" t="s">
        <v>224</v>
      </c>
      <c r="N723" s="231" t="s">
        <v>224</v>
      </c>
      <c r="O723" s="231" t="s">
        <v>224</v>
      </c>
      <c r="P723" s="231" t="s">
        <v>222</v>
      </c>
      <c r="Q723" s="231" t="s">
        <v>224</v>
      </c>
      <c r="R723" s="231" t="s">
        <v>224</v>
      </c>
      <c r="S723" s="231" t="s">
        <v>224</v>
      </c>
      <c r="T723" s="231" t="s">
        <v>224</v>
      </c>
      <c r="U723" s="231" t="s">
        <v>224</v>
      </c>
      <c r="V723" s="231" t="s">
        <v>222</v>
      </c>
      <c r="W723" s="231" t="s">
        <v>224</v>
      </c>
      <c r="X723" s="231" t="s">
        <v>224</v>
      </c>
      <c r="Y723" s="231" t="s">
        <v>222</v>
      </c>
      <c r="Z723" s="231" t="s">
        <v>222</v>
      </c>
      <c r="AA723" s="231" t="s">
        <v>222</v>
      </c>
      <c r="AB723" s="231" t="s">
        <v>224</v>
      </c>
      <c r="AC723" s="231" t="s">
        <v>224</v>
      </c>
      <c r="AD723" s="231" t="s">
        <v>222</v>
      </c>
      <c r="AE723" s="231" t="s">
        <v>222</v>
      </c>
      <c r="AF723" s="231" t="s">
        <v>223</v>
      </c>
      <c r="AG723" s="231" t="s">
        <v>222</v>
      </c>
      <c r="AH723" s="231" t="s">
        <v>222</v>
      </c>
      <c r="AI723" s="231" t="s">
        <v>224</v>
      </c>
      <c r="AJ723" s="231" t="s">
        <v>224</v>
      </c>
      <c r="AK723" s="231" t="s">
        <v>224</v>
      </c>
      <c r="AL723" s="231" t="s">
        <v>223</v>
      </c>
      <c r="AM723" s="231" t="s">
        <v>223</v>
      </c>
      <c r="AN723" s="231" t="s">
        <v>223</v>
      </c>
      <c r="AO723" s="231" t="s">
        <v>223</v>
      </c>
      <c r="AP723" s="231" t="s">
        <v>223</v>
      </c>
      <c r="AQ723" s="231">
        <v>40</v>
      </c>
    </row>
    <row r="724" spans="1:43" x14ac:dyDescent="0.3">
      <c r="A724" s="231">
        <v>213014</v>
      </c>
      <c r="B724" s="231" t="s">
        <v>61</v>
      </c>
      <c r="C724" s="231" t="s">
        <v>222</v>
      </c>
      <c r="D724" s="231" t="s">
        <v>224</v>
      </c>
      <c r="E724" s="231" t="s">
        <v>224</v>
      </c>
      <c r="F724" s="231" t="s">
        <v>222</v>
      </c>
      <c r="G724" s="231" t="s">
        <v>222</v>
      </c>
      <c r="H724" s="231" t="s">
        <v>224</v>
      </c>
      <c r="I724" s="231" t="s">
        <v>224</v>
      </c>
      <c r="J724" s="231" t="s">
        <v>224</v>
      </c>
      <c r="K724" s="231" t="s">
        <v>224</v>
      </c>
      <c r="L724" s="231" t="s">
        <v>224</v>
      </c>
      <c r="M724" s="231" t="s">
        <v>224</v>
      </c>
      <c r="N724" s="231" t="s">
        <v>224</v>
      </c>
      <c r="O724" s="231" t="s">
        <v>224</v>
      </c>
      <c r="P724" s="231" t="s">
        <v>222</v>
      </c>
      <c r="Q724" s="231" t="s">
        <v>224</v>
      </c>
      <c r="R724" s="231" t="s">
        <v>222</v>
      </c>
      <c r="S724" s="231" t="s">
        <v>224</v>
      </c>
      <c r="T724" s="231" t="s">
        <v>224</v>
      </c>
      <c r="U724" s="231" t="s">
        <v>224</v>
      </c>
      <c r="V724" s="231" t="s">
        <v>222</v>
      </c>
      <c r="W724" s="231" t="s">
        <v>224</v>
      </c>
      <c r="X724" s="231" t="s">
        <v>224</v>
      </c>
      <c r="Y724" s="231" t="s">
        <v>222</v>
      </c>
      <c r="Z724" s="231" t="s">
        <v>222</v>
      </c>
      <c r="AA724" s="231" t="s">
        <v>222</v>
      </c>
      <c r="AB724" s="231" t="s">
        <v>224</v>
      </c>
      <c r="AC724" s="231" t="s">
        <v>224</v>
      </c>
      <c r="AD724" s="231" t="s">
        <v>224</v>
      </c>
      <c r="AE724" s="231" t="s">
        <v>222</v>
      </c>
      <c r="AF724" s="231" t="s">
        <v>222</v>
      </c>
      <c r="AG724" s="231" t="s">
        <v>224</v>
      </c>
      <c r="AH724" s="231" t="s">
        <v>222</v>
      </c>
      <c r="AI724" s="231" t="s">
        <v>224</v>
      </c>
      <c r="AJ724" s="231" t="s">
        <v>224</v>
      </c>
      <c r="AK724" s="231" t="s">
        <v>222</v>
      </c>
      <c r="AL724" s="231" t="s">
        <v>224</v>
      </c>
      <c r="AM724" s="231" t="s">
        <v>223</v>
      </c>
      <c r="AN724" s="231" t="s">
        <v>223</v>
      </c>
      <c r="AO724" s="231" t="s">
        <v>224</v>
      </c>
      <c r="AP724" s="231" t="s">
        <v>224</v>
      </c>
      <c r="AQ724" s="231">
        <v>40</v>
      </c>
    </row>
    <row r="725" spans="1:43" x14ac:dyDescent="0.3">
      <c r="A725" s="231">
        <v>213016</v>
      </c>
      <c r="B725" s="231" t="s">
        <v>61</v>
      </c>
      <c r="C725" s="231" t="s">
        <v>222</v>
      </c>
      <c r="D725" s="231" t="s">
        <v>224</v>
      </c>
      <c r="E725" s="231" t="s">
        <v>224</v>
      </c>
      <c r="F725" s="231" t="s">
        <v>222</v>
      </c>
      <c r="G725" s="231" t="s">
        <v>224</v>
      </c>
      <c r="H725" s="231" t="s">
        <v>224</v>
      </c>
      <c r="I725" s="231" t="s">
        <v>224</v>
      </c>
      <c r="J725" s="231" t="s">
        <v>224</v>
      </c>
      <c r="K725" s="231" t="s">
        <v>224</v>
      </c>
      <c r="L725" s="231" t="s">
        <v>224</v>
      </c>
      <c r="M725" s="231" t="s">
        <v>224</v>
      </c>
      <c r="N725" s="231" t="s">
        <v>224</v>
      </c>
      <c r="O725" s="231" t="s">
        <v>224</v>
      </c>
      <c r="P725" s="231" t="s">
        <v>222</v>
      </c>
      <c r="Q725" s="231" t="s">
        <v>224</v>
      </c>
      <c r="R725" s="231" t="s">
        <v>224</v>
      </c>
      <c r="S725" s="231" t="s">
        <v>224</v>
      </c>
      <c r="T725" s="231" t="s">
        <v>224</v>
      </c>
      <c r="U725" s="231" t="s">
        <v>224</v>
      </c>
      <c r="V725" s="231" t="s">
        <v>222</v>
      </c>
      <c r="W725" s="231" t="s">
        <v>224</v>
      </c>
      <c r="X725" s="231" t="s">
        <v>224</v>
      </c>
      <c r="Y725" s="231" t="s">
        <v>222</v>
      </c>
      <c r="Z725" s="231" t="s">
        <v>224</v>
      </c>
      <c r="AA725" s="231" t="s">
        <v>224</v>
      </c>
      <c r="AB725" s="231" t="s">
        <v>224</v>
      </c>
      <c r="AC725" s="231" t="s">
        <v>224</v>
      </c>
      <c r="AD725" s="231" t="s">
        <v>222</v>
      </c>
      <c r="AE725" s="231" t="s">
        <v>222</v>
      </c>
      <c r="AF725" s="231" t="s">
        <v>224</v>
      </c>
      <c r="AG725" s="231" t="s">
        <v>224</v>
      </c>
      <c r="AH725" s="231" t="s">
        <v>224</v>
      </c>
      <c r="AI725" s="231" t="s">
        <v>222</v>
      </c>
      <c r="AJ725" s="231" t="s">
        <v>224</v>
      </c>
      <c r="AK725" s="231" t="s">
        <v>222</v>
      </c>
      <c r="AL725" s="231" t="s">
        <v>224</v>
      </c>
      <c r="AM725" s="231" t="s">
        <v>224</v>
      </c>
      <c r="AN725" s="231" t="s">
        <v>222</v>
      </c>
      <c r="AO725" s="231" t="s">
        <v>224</v>
      </c>
      <c r="AP725" s="231" t="s">
        <v>224</v>
      </c>
      <c r="AQ725" s="231">
        <v>40</v>
      </c>
    </row>
    <row r="726" spans="1:43" x14ac:dyDescent="0.3">
      <c r="A726" s="231">
        <v>213023</v>
      </c>
      <c r="B726" s="231" t="s">
        <v>61</v>
      </c>
      <c r="C726" s="231" t="s">
        <v>222</v>
      </c>
      <c r="D726" s="231" t="s">
        <v>224</v>
      </c>
      <c r="E726" s="231" t="s">
        <v>224</v>
      </c>
      <c r="F726" s="231" t="s">
        <v>222</v>
      </c>
      <c r="G726" s="231" t="s">
        <v>224</v>
      </c>
      <c r="H726" s="231" t="s">
        <v>224</v>
      </c>
      <c r="I726" s="231" t="s">
        <v>224</v>
      </c>
      <c r="J726" s="231" t="s">
        <v>224</v>
      </c>
      <c r="K726" s="231" t="s">
        <v>224</v>
      </c>
      <c r="L726" s="231" t="s">
        <v>224</v>
      </c>
      <c r="M726" s="231" t="s">
        <v>224</v>
      </c>
      <c r="N726" s="231" t="s">
        <v>224</v>
      </c>
      <c r="O726" s="231" t="s">
        <v>224</v>
      </c>
      <c r="P726" s="231" t="s">
        <v>224</v>
      </c>
      <c r="Q726" s="231" t="s">
        <v>222</v>
      </c>
      <c r="R726" s="231" t="s">
        <v>224</v>
      </c>
      <c r="S726" s="231" t="s">
        <v>224</v>
      </c>
      <c r="T726" s="231" t="s">
        <v>224</v>
      </c>
      <c r="U726" s="231" t="s">
        <v>224</v>
      </c>
      <c r="V726" s="231" t="s">
        <v>224</v>
      </c>
      <c r="W726" s="231" t="s">
        <v>224</v>
      </c>
      <c r="X726" s="231" t="s">
        <v>224</v>
      </c>
      <c r="Y726" s="231" t="s">
        <v>224</v>
      </c>
      <c r="Z726" s="231" t="s">
        <v>224</v>
      </c>
      <c r="AA726" s="231" t="s">
        <v>222</v>
      </c>
      <c r="AB726" s="231" t="s">
        <v>224</v>
      </c>
      <c r="AC726" s="231" t="s">
        <v>222</v>
      </c>
      <c r="AD726" s="231" t="s">
        <v>224</v>
      </c>
      <c r="AE726" s="231" t="s">
        <v>224</v>
      </c>
      <c r="AF726" s="231" t="s">
        <v>224</v>
      </c>
      <c r="AG726" s="231" t="s">
        <v>224</v>
      </c>
      <c r="AH726" s="231" t="s">
        <v>224</v>
      </c>
      <c r="AI726" s="231" t="s">
        <v>222</v>
      </c>
      <c r="AJ726" s="231" t="s">
        <v>224</v>
      </c>
      <c r="AK726" s="231" t="s">
        <v>224</v>
      </c>
      <c r="AL726" s="231" t="s">
        <v>222</v>
      </c>
      <c r="AM726" s="231" t="s">
        <v>222</v>
      </c>
      <c r="AN726" s="231" t="s">
        <v>222</v>
      </c>
      <c r="AO726" s="231" t="s">
        <v>224</v>
      </c>
      <c r="AP726" s="231" t="s">
        <v>222</v>
      </c>
      <c r="AQ726" s="231">
        <v>40</v>
      </c>
    </row>
    <row r="727" spans="1:43" x14ac:dyDescent="0.3">
      <c r="A727" s="231">
        <v>213025</v>
      </c>
      <c r="B727" s="231" t="s">
        <v>61</v>
      </c>
      <c r="C727" s="231" t="s">
        <v>222</v>
      </c>
      <c r="D727" s="231" t="s">
        <v>224</v>
      </c>
      <c r="E727" s="231" t="s">
        <v>222</v>
      </c>
      <c r="F727" s="231" t="s">
        <v>222</v>
      </c>
      <c r="G727" s="231" t="s">
        <v>224</v>
      </c>
      <c r="H727" s="231" t="s">
        <v>224</v>
      </c>
      <c r="I727" s="231" t="s">
        <v>224</v>
      </c>
      <c r="J727" s="231" t="s">
        <v>222</v>
      </c>
      <c r="K727" s="231" t="s">
        <v>224</v>
      </c>
      <c r="L727" s="231" t="s">
        <v>224</v>
      </c>
      <c r="M727" s="231" t="s">
        <v>222</v>
      </c>
      <c r="N727" s="231" t="s">
        <v>224</v>
      </c>
      <c r="O727" s="231" t="s">
        <v>224</v>
      </c>
      <c r="P727" s="231" t="s">
        <v>224</v>
      </c>
      <c r="Q727" s="231" t="s">
        <v>224</v>
      </c>
      <c r="R727" s="231" t="s">
        <v>224</v>
      </c>
      <c r="S727" s="231" t="s">
        <v>224</v>
      </c>
      <c r="T727" s="231" t="s">
        <v>224</v>
      </c>
      <c r="U727" s="231" t="s">
        <v>224</v>
      </c>
      <c r="V727" s="231" t="s">
        <v>222</v>
      </c>
      <c r="W727" s="231" t="s">
        <v>222</v>
      </c>
      <c r="X727" s="231" t="s">
        <v>224</v>
      </c>
      <c r="Y727" s="231" t="s">
        <v>222</v>
      </c>
      <c r="Z727" s="231" t="s">
        <v>224</v>
      </c>
      <c r="AA727" s="231" t="s">
        <v>222</v>
      </c>
      <c r="AB727" s="231" t="s">
        <v>224</v>
      </c>
      <c r="AC727" s="231" t="s">
        <v>224</v>
      </c>
      <c r="AD727" s="231" t="s">
        <v>222</v>
      </c>
      <c r="AE727" s="231" t="s">
        <v>222</v>
      </c>
      <c r="AF727" s="231" t="s">
        <v>222</v>
      </c>
      <c r="AG727" s="231" t="s">
        <v>224</v>
      </c>
      <c r="AH727" s="231" t="s">
        <v>224</v>
      </c>
      <c r="AI727" s="231" t="s">
        <v>222</v>
      </c>
      <c r="AJ727" s="231" t="s">
        <v>224</v>
      </c>
      <c r="AK727" s="231" t="s">
        <v>224</v>
      </c>
      <c r="AL727" s="231" t="s">
        <v>223</v>
      </c>
      <c r="AM727" s="231" t="s">
        <v>223</v>
      </c>
      <c r="AN727" s="231" t="s">
        <v>224</v>
      </c>
      <c r="AO727" s="231" t="s">
        <v>224</v>
      </c>
      <c r="AP727" s="231" t="s">
        <v>223</v>
      </c>
      <c r="AQ727" s="231">
        <v>40</v>
      </c>
    </row>
    <row r="728" spans="1:43" x14ac:dyDescent="0.3">
      <c r="A728" s="231">
        <v>213043</v>
      </c>
      <c r="B728" s="231" t="s">
        <v>61</v>
      </c>
      <c r="C728" s="231" t="s">
        <v>224</v>
      </c>
      <c r="D728" s="231" t="s">
        <v>224</v>
      </c>
      <c r="E728" s="231" t="s">
        <v>224</v>
      </c>
      <c r="F728" s="231" t="s">
        <v>222</v>
      </c>
      <c r="G728" s="231" t="s">
        <v>224</v>
      </c>
      <c r="H728" s="231" t="s">
        <v>224</v>
      </c>
      <c r="I728" s="231" t="s">
        <v>224</v>
      </c>
      <c r="J728" s="231" t="s">
        <v>224</v>
      </c>
      <c r="K728" s="231" t="s">
        <v>224</v>
      </c>
      <c r="L728" s="231" t="s">
        <v>224</v>
      </c>
      <c r="M728" s="231" t="s">
        <v>224</v>
      </c>
      <c r="N728" s="231" t="s">
        <v>224</v>
      </c>
      <c r="O728" s="231" t="s">
        <v>222</v>
      </c>
      <c r="P728" s="231" t="s">
        <v>224</v>
      </c>
      <c r="Q728" s="231" t="s">
        <v>224</v>
      </c>
      <c r="R728" s="231" t="s">
        <v>222</v>
      </c>
      <c r="S728" s="231" t="s">
        <v>222</v>
      </c>
      <c r="T728" s="231" t="s">
        <v>224</v>
      </c>
      <c r="U728" s="231" t="s">
        <v>224</v>
      </c>
      <c r="V728" s="231" t="s">
        <v>224</v>
      </c>
      <c r="W728" s="231" t="s">
        <v>224</v>
      </c>
      <c r="X728" s="231" t="s">
        <v>224</v>
      </c>
      <c r="Y728" s="231" t="s">
        <v>223</v>
      </c>
      <c r="Z728" s="231" t="s">
        <v>224</v>
      </c>
      <c r="AA728" s="231" t="s">
        <v>224</v>
      </c>
      <c r="AB728" s="231" t="s">
        <v>224</v>
      </c>
      <c r="AC728" s="231" t="s">
        <v>224</v>
      </c>
      <c r="AD728" s="231" t="s">
        <v>224</v>
      </c>
      <c r="AE728" s="231" t="s">
        <v>224</v>
      </c>
      <c r="AF728" s="231" t="s">
        <v>224</v>
      </c>
      <c r="AG728" s="231" t="s">
        <v>223</v>
      </c>
      <c r="AH728" s="231" t="s">
        <v>223</v>
      </c>
      <c r="AI728" s="231" t="s">
        <v>223</v>
      </c>
      <c r="AJ728" s="231" t="s">
        <v>224</v>
      </c>
      <c r="AK728" s="231" t="s">
        <v>223</v>
      </c>
      <c r="AL728" s="231" t="s">
        <v>223</v>
      </c>
      <c r="AM728" s="231" t="s">
        <v>223</v>
      </c>
      <c r="AN728" s="231" t="s">
        <v>223</v>
      </c>
      <c r="AO728" s="231" t="s">
        <v>223</v>
      </c>
      <c r="AP728" s="231" t="s">
        <v>223</v>
      </c>
      <c r="AQ728" s="231">
        <v>40</v>
      </c>
    </row>
    <row r="729" spans="1:43" x14ac:dyDescent="0.3">
      <c r="A729" s="231">
        <v>213044</v>
      </c>
      <c r="B729" s="231" t="s">
        <v>61</v>
      </c>
      <c r="C729" s="231" t="s">
        <v>224</v>
      </c>
      <c r="D729" s="231" t="s">
        <v>224</v>
      </c>
      <c r="E729" s="231" t="s">
        <v>224</v>
      </c>
      <c r="F729" s="231" t="s">
        <v>222</v>
      </c>
      <c r="G729" s="231" t="s">
        <v>224</v>
      </c>
      <c r="H729" s="231" t="s">
        <v>224</v>
      </c>
      <c r="I729" s="231" t="s">
        <v>224</v>
      </c>
      <c r="J729" s="231" t="s">
        <v>222</v>
      </c>
      <c r="K729" s="231" t="s">
        <v>224</v>
      </c>
      <c r="L729" s="231" t="s">
        <v>222</v>
      </c>
      <c r="M729" s="231" t="s">
        <v>222</v>
      </c>
      <c r="N729" s="231" t="s">
        <v>222</v>
      </c>
      <c r="O729" s="231" t="s">
        <v>224</v>
      </c>
      <c r="P729" s="231" t="s">
        <v>222</v>
      </c>
      <c r="Q729" s="231" t="s">
        <v>222</v>
      </c>
      <c r="R729" s="231" t="s">
        <v>222</v>
      </c>
      <c r="S729" s="231" t="s">
        <v>222</v>
      </c>
      <c r="T729" s="231" t="s">
        <v>224</v>
      </c>
      <c r="U729" s="231" t="s">
        <v>224</v>
      </c>
      <c r="V729" s="231" t="s">
        <v>224</v>
      </c>
      <c r="W729" s="231" t="s">
        <v>223</v>
      </c>
      <c r="X729" s="231" t="s">
        <v>224</v>
      </c>
      <c r="Y729" s="231" t="s">
        <v>222</v>
      </c>
      <c r="Z729" s="231" t="s">
        <v>224</v>
      </c>
      <c r="AA729" s="231" t="s">
        <v>224</v>
      </c>
      <c r="AB729" s="231" t="s">
        <v>222</v>
      </c>
      <c r="AC729" s="231" t="s">
        <v>224</v>
      </c>
      <c r="AD729" s="231" t="s">
        <v>222</v>
      </c>
      <c r="AE729" s="231" t="s">
        <v>223</v>
      </c>
      <c r="AF729" s="231" t="s">
        <v>224</v>
      </c>
      <c r="AG729" s="231" t="s">
        <v>224</v>
      </c>
      <c r="AH729" s="231" t="s">
        <v>222</v>
      </c>
      <c r="AI729" s="231" t="s">
        <v>223</v>
      </c>
      <c r="AJ729" s="231" t="s">
        <v>224</v>
      </c>
      <c r="AL729" s="231" t="s">
        <v>224</v>
      </c>
      <c r="AM729" s="231" t="s">
        <v>223</v>
      </c>
      <c r="AN729" s="231" t="s">
        <v>223</v>
      </c>
      <c r="AO729" s="231" t="s">
        <v>223</v>
      </c>
      <c r="AP729" s="231" t="s">
        <v>224</v>
      </c>
      <c r="AQ729" s="231">
        <v>39</v>
      </c>
    </row>
    <row r="730" spans="1:43" x14ac:dyDescent="0.3">
      <c r="A730" s="231">
        <v>213051</v>
      </c>
      <c r="B730" s="231" t="s">
        <v>61</v>
      </c>
      <c r="C730" s="231" t="s">
        <v>224</v>
      </c>
      <c r="D730" s="231" t="s">
        <v>224</v>
      </c>
      <c r="E730" s="231" t="s">
        <v>224</v>
      </c>
      <c r="F730" s="231" t="s">
        <v>222</v>
      </c>
      <c r="G730" s="231" t="s">
        <v>222</v>
      </c>
      <c r="H730" s="231" t="s">
        <v>223</v>
      </c>
      <c r="I730" s="231" t="s">
        <v>222</v>
      </c>
      <c r="J730" s="231" t="s">
        <v>224</v>
      </c>
      <c r="K730" s="231" t="s">
        <v>224</v>
      </c>
      <c r="L730" s="231" t="s">
        <v>222</v>
      </c>
      <c r="M730" s="231" t="s">
        <v>224</v>
      </c>
      <c r="N730" s="231" t="s">
        <v>224</v>
      </c>
      <c r="O730" s="231" t="s">
        <v>222</v>
      </c>
      <c r="P730" s="231" t="s">
        <v>224</v>
      </c>
      <c r="Q730" s="231" t="s">
        <v>224</v>
      </c>
      <c r="R730" s="231" t="s">
        <v>224</v>
      </c>
      <c r="S730" s="231" t="s">
        <v>224</v>
      </c>
      <c r="T730" s="231" t="s">
        <v>224</v>
      </c>
      <c r="U730" s="231" t="s">
        <v>224</v>
      </c>
      <c r="V730" s="231" t="s">
        <v>224</v>
      </c>
      <c r="W730" s="231" t="s">
        <v>223</v>
      </c>
      <c r="X730" s="231" t="s">
        <v>224</v>
      </c>
      <c r="Y730" s="231" t="s">
        <v>222</v>
      </c>
      <c r="Z730" s="231" t="s">
        <v>224</v>
      </c>
      <c r="AA730" s="231" t="s">
        <v>223</v>
      </c>
      <c r="AB730" s="231" t="s">
        <v>224</v>
      </c>
      <c r="AC730" s="231" t="s">
        <v>224</v>
      </c>
      <c r="AD730" s="231" t="s">
        <v>224</v>
      </c>
      <c r="AE730" s="231" t="s">
        <v>222</v>
      </c>
      <c r="AF730" s="231" t="s">
        <v>222</v>
      </c>
      <c r="AG730" s="231" t="s">
        <v>224</v>
      </c>
      <c r="AH730" s="231" t="s">
        <v>224</v>
      </c>
      <c r="AI730" s="231" t="s">
        <v>223</v>
      </c>
      <c r="AJ730" s="231" t="s">
        <v>224</v>
      </c>
      <c r="AK730" s="231" t="s">
        <v>224</v>
      </c>
      <c r="AL730" s="231" t="s">
        <v>223</v>
      </c>
      <c r="AM730" s="231" t="s">
        <v>223</v>
      </c>
      <c r="AN730" s="231" t="s">
        <v>223</v>
      </c>
      <c r="AO730" s="231" t="s">
        <v>223</v>
      </c>
      <c r="AP730" s="231" t="s">
        <v>224</v>
      </c>
      <c r="AQ730" s="231">
        <v>40</v>
      </c>
    </row>
    <row r="731" spans="1:43" x14ac:dyDescent="0.3">
      <c r="A731" s="231">
        <v>213084</v>
      </c>
      <c r="B731" s="231" t="s">
        <v>61</v>
      </c>
      <c r="C731" s="231" t="s">
        <v>222</v>
      </c>
      <c r="D731" s="231" t="s">
        <v>224</v>
      </c>
      <c r="E731" s="231" t="s">
        <v>222</v>
      </c>
      <c r="F731" s="231" t="s">
        <v>222</v>
      </c>
      <c r="G731" s="231" t="s">
        <v>222</v>
      </c>
      <c r="H731" s="231" t="s">
        <v>224</v>
      </c>
      <c r="I731" s="231" t="s">
        <v>224</v>
      </c>
      <c r="J731" s="231" t="s">
        <v>224</v>
      </c>
      <c r="K731" s="231" t="s">
        <v>224</v>
      </c>
      <c r="L731" s="231" t="s">
        <v>224</v>
      </c>
      <c r="M731" s="231" t="s">
        <v>222</v>
      </c>
      <c r="N731" s="231" t="s">
        <v>222</v>
      </c>
      <c r="O731" s="231" t="s">
        <v>222</v>
      </c>
      <c r="P731" s="231" t="s">
        <v>224</v>
      </c>
      <c r="Q731" s="231" t="s">
        <v>222</v>
      </c>
      <c r="R731" s="231" t="s">
        <v>222</v>
      </c>
      <c r="S731" s="231" t="s">
        <v>224</v>
      </c>
      <c r="T731" s="231" t="s">
        <v>224</v>
      </c>
      <c r="U731" s="231" t="s">
        <v>224</v>
      </c>
      <c r="V731" s="231" t="s">
        <v>224</v>
      </c>
      <c r="W731" s="231" t="s">
        <v>224</v>
      </c>
      <c r="X731" s="231" t="s">
        <v>224</v>
      </c>
      <c r="Y731" s="231" t="s">
        <v>224</v>
      </c>
      <c r="Z731" s="231" t="s">
        <v>224</v>
      </c>
      <c r="AA731" s="231" t="s">
        <v>222</v>
      </c>
      <c r="AB731" s="231" t="s">
        <v>224</v>
      </c>
      <c r="AC731" s="231" t="s">
        <v>224</v>
      </c>
      <c r="AD731" s="231" t="s">
        <v>224</v>
      </c>
      <c r="AE731" s="231" t="s">
        <v>224</v>
      </c>
      <c r="AF731" s="231" t="s">
        <v>224</v>
      </c>
      <c r="AG731" s="231" t="s">
        <v>222</v>
      </c>
      <c r="AH731" s="231" t="s">
        <v>224</v>
      </c>
      <c r="AI731" s="231" t="s">
        <v>222</v>
      </c>
      <c r="AJ731" s="231" t="s">
        <v>224</v>
      </c>
      <c r="AK731" s="231" t="s">
        <v>222</v>
      </c>
      <c r="AL731" s="231" t="s">
        <v>222</v>
      </c>
      <c r="AM731" s="231" t="s">
        <v>224</v>
      </c>
      <c r="AN731" s="231" t="s">
        <v>222</v>
      </c>
      <c r="AO731" s="231" t="s">
        <v>224</v>
      </c>
      <c r="AP731" s="231" t="s">
        <v>224</v>
      </c>
      <c r="AQ731" s="231">
        <v>40</v>
      </c>
    </row>
    <row r="732" spans="1:43" x14ac:dyDescent="0.3">
      <c r="A732" s="231">
        <v>213085</v>
      </c>
      <c r="B732" s="231" t="s">
        <v>61</v>
      </c>
      <c r="C732" s="231" t="s">
        <v>224</v>
      </c>
      <c r="D732" s="231" t="s">
        <v>224</v>
      </c>
      <c r="E732" s="231" t="s">
        <v>222</v>
      </c>
      <c r="F732" s="231" t="s">
        <v>222</v>
      </c>
      <c r="G732" s="231" t="s">
        <v>222</v>
      </c>
      <c r="H732" s="231" t="s">
        <v>224</v>
      </c>
      <c r="I732" s="231" t="s">
        <v>224</v>
      </c>
      <c r="J732" s="231" t="s">
        <v>222</v>
      </c>
      <c r="K732" s="231" t="s">
        <v>222</v>
      </c>
      <c r="L732" s="231" t="s">
        <v>222</v>
      </c>
      <c r="M732" s="231" t="s">
        <v>224</v>
      </c>
      <c r="N732" s="231" t="s">
        <v>224</v>
      </c>
      <c r="O732" s="231" t="s">
        <v>224</v>
      </c>
      <c r="P732" s="231" t="s">
        <v>222</v>
      </c>
      <c r="Q732" s="231" t="s">
        <v>224</v>
      </c>
      <c r="R732" s="231" t="s">
        <v>224</v>
      </c>
      <c r="S732" s="231" t="s">
        <v>224</v>
      </c>
      <c r="T732" s="231" t="s">
        <v>224</v>
      </c>
      <c r="U732" s="231" t="s">
        <v>224</v>
      </c>
      <c r="V732" s="231" t="s">
        <v>222</v>
      </c>
      <c r="W732" s="231" t="s">
        <v>224</v>
      </c>
      <c r="X732" s="231" t="s">
        <v>224</v>
      </c>
      <c r="Y732" s="231" t="s">
        <v>222</v>
      </c>
      <c r="Z732" s="231" t="s">
        <v>222</v>
      </c>
      <c r="AA732" s="231" t="s">
        <v>222</v>
      </c>
      <c r="AB732" s="231" t="s">
        <v>224</v>
      </c>
      <c r="AC732" s="231" t="s">
        <v>224</v>
      </c>
      <c r="AD732" s="231" t="s">
        <v>224</v>
      </c>
      <c r="AE732" s="231" t="s">
        <v>222</v>
      </c>
      <c r="AF732" s="231" t="s">
        <v>222</v>
      </c>
      <c r="AG732" s="231" t="s">
        <v>224</v>
      </c>
      <c r="AH732" s="231" t="s">
        <v>224</v>
      </c>
      <c r="AI732" s="231" t="s">
        <v>222</v>
      </c>
      <c r="AJ732" s="231" t="s">
        <v>224</v>
      </c>
      <c r="AK732" s="231" t="s">
        <v>222</v>
      </c>
      <c r="AL732" s="231" t="s">
        <v>222</v>
      </c>
      <c r="AM732" s="231" t="s">
        <v>222</v>
      </c>
      <c r="AN732" s="231" t="s">
        <v>223</v>
      </c>
      <c r="AO732" s="231" t="s">
        <v>222</v>
      </c>
      <c r="AP732" s="231" t="s">
        <v>222</v>
      </c>
      <c r="AQ732" s="231">
        <v>40</v>
      </c>
    </row>
    <row r="733" spans="1:43" x14ac:dyDescent="0.3">
      <c r="A733" s="231">
        <v>213099</v>
      </c>
      <c r="B733" s="231" t="s">
        <v>61</v>
      </c>
      <c r="C733" s="231" t="s">
        <v>224</v>
      </c>
      <c r="D733" s="231" t="s">
        <v>224</v>
      </c>
      <c r="E733" s="231" t="s">
        <v>224</v>
      </c>
      <c r="F733" s="231" t="s">
        <v>224</v>
      </c>
      <c r="G733" s="231" t="s">
        <v>224</v>
      </c>
      <c r="H733" s="231" t="s">
        <v>223</v>
      </c>
      <c r="I733" s="231" t="s">
        <v>224</v>
      </c>
      <c r="J733" s="231" t="s">
        <v>222</v>
      </c>
      <c r="K733" s="231" t="s">
        <v>224</v>
      </c>
      <c r="L733" s="231" t="s">
        <v>222</v>
      </c>
      <c r="M733" s="231" t="s">
        <v>224</v>
      </c>
      <c r="N733" s="231" t="s">
        <v>224</v>
      </c>
      <c r="O733" s="231" t="s">
        <v>224</v>
      </c>
      <c r="P733" s="231" t="s">
        <v>222</v>
      </c>
      <c r="Q733" s="231" t="s">
        <v>222</v>
      </c>
      <c r="R733" s="231" t="s">
        <v>222</v>
      </c>
      <c r="S733" s="231" t="s">
        <v>224</v>
      </c>
      <c r="T733" s="231" t="s">
        <v>224</v>
      </c>
      <c r="U733" s="231" t="s">
        <v>224</v>
      </c>
      <c r="V733" s="231" t="s">
        <v>224</v>
      </c>
      <c r="W733" s="231" t="s">
        <v>224</v>
      </c>
      <c r="X733" s="231" t="s">
        <v>224</v>
      </c>
      <c r="Y733" s="231" t="s">
        <v>224</v>
      </c>
      <c r="Z733" s="231" t="s">
        <v>222</v>
      </c>
      <c r="AA733" s="231" t="s">
        <v>222</v>
      </c>
      <c r="AB733" s="231" t="s">
        <v>224</v>
      </c>
      <c r="AC733" s="231" t="s">
        <v>224</v>
      </c>
      <c r="AD733" s="231" t="s">
        <v>224</v>
      </c>
      <c r="AE733" s="231" t="s">
        <v>222</v>
      </c>
      <c r="AF733" s="231" t="s">
        <v>222</v>
      </c>
      <c r="AG733" s="231" t="s">
        <v>224</v>
      </c>
      <c r="AH733" s="231" t="s">
        <v>224</v>
      </c>
      <c r="AI733" s="231" t="s">
        <v>224</v>
      </c>
      <c r="AJ733" s="231" t="s">
        <v>224</v>
      </c>
      <c r="AK733" s="231" t="s">
        <v>224</v>
      </c>
      <c r="AL733" s="231" t="s">
        <v>224</v>
      </c>
      <c r="AM733" s="231" t="s">
        <v>224</v>
      </c>
      <c r="AN733" s="231" t="s">
        <v>224</v>
      </c>
      <c r="AO733" s="231" t="s">
        <v>224</v>
      </c>
      <c r="AP733" s="231" t="s">
        <v>224</v>
      </c>
      <c r="AQ733" s="231">
        <v>40</v>
      </c>
    </row>
    <row r="734" spans="1:43" x14ac:dyDescent="0.3">
      <c r="A734" s="231">
        <v>213103</v>
      </c>
      <c r="B734" s="231" t="s">
        <v>61</v>
      </c>
      <c r="C734" s="231" t="s">
        <v>224</v>
      </c>
      <c r="D734" s="231" t="s">
        <v>224</v>
      </c>
      <c r="E734" s="231" t="s">
        <v>224</v>
      </c>
      <c r="F734" s="231" t="s">
        <v>222</v>
      </c>
      <c r="G734" s="231" t="s">
        <v>224</v>
      </c>
      <c r="H734" s="231" t="s">
        <v>224</v>
      </c>
      <c r="I734" s="231" t="s">
        <v>224</v>
      </c>
      <c r="J734" s="231" t="s">
        <v>222</v>
      </c>
      <c r="K734" s="231" t="s">
        <v>222</v>
      </c>
      <c r="L734" s="231" t="s">
        <v>222</v>
      </c>
      <c r="M734" s="231" t="s">
        <v>224</v>
      </c>
      <c r="N734" s="231" t="s">
        <v>224</v>
      </c>
      <c r="O734" s="231" t="s">
        <v>224</v>
      </c>
      <c r="P734" s="231" t="s">
        <v>224</v>
      </c>
      <c r="Q734" s="231" t="s">
        <v>224</v>
      </c>
      <c r="R734" s="231" t="s">
        <v>224</v>
      </c>
      <c r="S734" s="231" t="s">
        <v>222</v>
      </c>
      <c r="T734" s="231" t="s">
        <v>224</v>
      </c>
      <c r="U734" s="231" t="s">
        <v>222</v>
      </c>
      <c r="V734" s="231" t="s">
        <v>224</v>
      </c>
      <c r="W734" s="231" t="s">
        <v>222</v>
      </c>
      <c r="X734" s="231" t="s">
        <v>224</v>
      </c>
      <c r="Y734" s="231" t="s">
        <v>222</v>
      </c>
      <c r="Z734" s="231" t="s">
        <v>222</v>
      </c>
      <c r="AA734" s="231" t="s">
        <v>222</v>
      </c>
      <c r="AB734" s="231" t="s">
        <v>224</v>
      </c>
      <c r="AC734" s="231" t="s">
        <v>224</v>
      </c>
      <c r="AD734" s="231" t="s">
        <v>224</v>
      </c>
      <c r="AE734" s="231" t="s">
        <v>223</v>
      </c>
      <c r="AF734" s="231" t="s">
        <v>224</v>
      </c>
      <c r="AG734" s="231" t="s">
        <v>224</v>
      </c>
      <c r="AH734" s="231" t="s">
        <v>224</v>
      </c>
      <c r="AI734" s="231" t="s">
        <v>224</v>
      </c>
      <c r="AJ734" s="231" t="s">
        <v>223</v>
      </c>
      <c r="AK734" s="231" t="s">
        <v>224</v>
      </c>
      <c r="AL734" s="231" t="s">
        <v>223</v>
      </c>
      <c r="AM734" s="231" t="s">
        <v>223</v>
      </c>
      <c r="AN734" s="231" t="s">
        <v>223</v>
      </c>
      <c r="AO734" s="231" t="s">
        <v>223</v>
      </c>
      <c r="AP734" s="231" t="s">
        <v>223</v>
      </c>
      <c r="AQ734" s="231">
        <v>40</v>
      </c>
    </row>
    <row r="735" spans="1:43" x14ac:dyDescent="0.3">
      <c r="A735" s="231">
        <v>213111</v>
      </c>
      <c r="B735" s="231" t="s">
        <v>61</v>
      </c>
      <c r="C735" s="231" t="s">
        <v>222</v>
      </c>
      <c r="D735" s="231" t="s">
        <v>224</v>
      </c>
      <c r="E735" s="231" t="s">
        <v>222</v>
      </c>
      <c r="F735" s="231" t="s">
        <v>222</v>
      </c>
      <c r="G735" s="231" t="s">
        <v>224</v>
      </c>
      <c r="H735" s="231" t="s">
        <v>224</v>
      </c>
      <c r="I735" s="231" t="s">
        <v>224</v>
      </c>
      <c r="J735" s="231" t="s">
        <v>222</v>
      </c>
      <c r="K735" s="231" t="s">
        <v>224</v>
      </c>
      <c r="L735" s="231" t="s">
        <v>222</v>
      </c>
      <c r="M735" s="231" t="s">
        <v>222</v>
      </c>
      <c r="N735" s="231" t="s">
        <v>222</v>
      </c>
      <c r="O735" s="231" t="s">
        <v>222</v>
      </c>
      <c r="P735" s="231" t="s">
        <v>222</v>
      </c>
      <c r="Q735" s="231" t="s">
        <v>222</v>
      </c>
      <c r="R735" s="231" t="s">
        <v>224</v>
      </c>
      <c r="S735" s="231" t="s">
        <v>222</v>
      </c>
      <c r="T735" s="231" t="s">
        <v>224</v>
      </c>
      <c r="U735" s="231" t="s">
        <v>224</v>
      </c>
      <c r="V735" s="231" t="s">
        <v>222</v>
      </c>
      <c r="W735" s="231" t="s">
        <v>224</v>
      </c>
      <c r="X735" s="231" t="s">
        <v>224</v>
      </c>
      <c r="Y735" s="231" t="s">
        <v>224</v>
      </c>
      <c r="Z735" s="231" t="s">
        <v>224</v>
      </c>
      <c r="AA735" s="231" t="s">
        <v>222</v>
      </c>
      <c r="AB735" s="231" t="s">
        <v>222</v>
      </c>
      <c r="AC735" s="231" t="s">
        <v>224</v>
      </c>
      <c r="AD735" s="231" t="s">
        <v>224</v>
      </c>
      <c r="AE735" s="231" t="s">
        <v>224</v>
      </c>
      <c r="AF735" s="231" t="s">
        <v>222</v>
      </c>
      <c r="AG735" s="231" t="s">
        <v>224</v>
      </c>
      <c r="AH735" s="231" t="s">
        <v>224</v>
      </c>
      <c r="AI735" s="231" t="s">
        <v>223</v>
      </c>
      <c r="AJ735" s="231" t="s">
        <v>224</v>
      </c>
      <c r="AK735" s="231" t="s">
        <v>223</v>
      </c>
      <c r="AL735" s="231" t="s">
        <v>223</v>
      </c>
      <c r="AM735" s="231" t="s">
        <v>223</v>
      </c>
      <c r="AN735" s="231" t="s">
        <v>223</v>
      </c>
      <c r="AO735" s="231" t="s">
        <v>223</v>
      </c>
      <c r="AP735" s="231" t="s">
        <v>223</v>
      </c>
      <c r="AQ735" s="231">
        <v>40</v>
      </c>
    </row>
    <row r="736" spans="1:43" x14ac:dyDescent="0.3">
      <c r="A736" s="231">
        <v>213114</v>
      </c>
      <c r="B736" s="231" t="s">
        <v>61</v>
      </c>
      <c r="C736" s="231" t="s">
        <v>224</v>
      </c>
      <c r="D736" s="231" t="s">
        <v>224</v>
      </c>
      <c r="E736" s="231" t="s">
        <v>224</v>
      </c>
      <c r="F736" s="231" t="s">
        <v>224</v>
      </c>
      <c r="G736" s="231" t="s">
        <v>222</v>
      </c>
      <c r="H736" s="231" t="s">
        <v>224</v>
      </c>
      <c r="I736" s="231" t="s">
        <v>224</v>
      </c>
      <c r="J736" s="231" t="s">
        <v>224</v>
      </c>
      <c r="K736" s="231" t="s">
        <v>224</v>
      </c>
      <c r="L736" s="231" t="s">
        <v>224</v>
      </c>
      <c r="M736" s="231" t="s">
        <v>222</v>
      </c>
      <c r="N736" s="231" t="s">
        <v>222</v>
      </c>
      <c r="O736" s="231" t="s">
        <v>222</v>
      </c>
      <c r="P736" s="231" t="s">
        <v>224</v>
      </c>
      <c r="Q736" s="231" t="s">
        <v>224</v>
      </c>
      <c r="R736" s="231" t="s">
        <v>224</v>
      </c>
      <c r="S736" s="231" t="s">
        <v>222</v>
      </c>
      <c r="T736" s="231" t="s">
        <v>224</v>
      </c>
      <c r="U736" s="231" t="s">
        <v>224</v>
      </c>
      <c r="V736" s="231" t="s">
        <v>224</v>
      </c>
      <c r="W736" s="231" t="s">
        <v>224</v>
      </c>
      <c r="X736" s="231" t="s">
        <v>224</v>
      </c>
      <c r="Y736" s="231" t="s">
        <v>222</v>
      </c>
      <c r="Z736" s="231" t="s">
        <v>224</v>
      </c>
      <c r="AA736" s="231" t="s">
        <v>224</v>
      </c>
      <c r="AB736" s="231" t="s">
        <v>222</v>
      </c>
      <c r="AC736" s="231" t="s">
        <v>224</v>
      </c>
      <c r="AD736" s="231" t="s">
        <v>224</v>
      </c>
      <c r="AE736" s="231" t="s">
        <v>222</v>
      </c>
      <c r="AF736" s="231" t="s">
        <v>224</v>
      </c>
      <c r="AG736" s="231" t="s">
        <v>222</v>
      </c>
      <c r="AH736" s="231" t="s">
        <v>222</v>
      </c>
      <c r="AI736" s="231" t="s">
        <v>222</v>
      </c>
      <c r="AJ736" s="231" t="s">
        <v>224</v>
      </c>
      <c r="AK736" s="231" t="s">
        <v>222</v>
      </c>
      <c r="AL736" s="231" t="s">
        <v>223</v>
      </c>
      <c r="AM736" s="231" t="s">
        <v>223</v>
      </c>
      <c r="AN736" s="231" t="s">
        <v>223</v>
      </c>
      <c r="AO736" s="231" t="s">
        <v>223</v>
      </c>
      <c r="AP736" s="231" t="s">
        <v>223</v>
      </c>
      <c r="AQ736" s="231">
        <v>40</v>
      </c>
    </row>
    <row r="737" spans="1:43" x14ac:dyDescent="0.3">
      <c r="A737" s="231">
        <v>213123</v>
      </c>
      <c r="B737" s="231" t="s">
        <v>61</v>
      </c>
      <c r="C737" s="231" t="s">
        <v>224</v>
      </c>
      <c r="D737" s="231" t="s">
        <v>224</v>
      </c>
      <c r="E737" s="231" t="s">
        <v>224</v>
      </c>
      <c r="F737" s="231" t="s">
        <v>224</v>
      </c>
      <c r="G737" s="231" t="s">
        <v>222</v>
      </c>
      <c r="H737" s="231" t="s">
        <v>224</v>
      </c>
      <c r="I737" s="231" t="s">
        <v>224</v>
      </c>
      <c r="J737" s="231" t="s">
        <v>224</v>
      </c>
      <c r="K737" s="231" t="s">
        <v>222</v>
      </c>
      <c r="L737" s="231" t="s">
        <v>222</v>
      </c>
      <c r="M737" s="231" t="s">
        <v>222</v>
      </c>
      <c r="N737" s="231" t="s">
        <v>224</v>
      </c>
      <c r="O737" s="231" t="s">
        <v>224</v>
      </c>
      <c r="P737" s="231" t="s">
        <v>224</v>
      </c>
      <c r="Q737" s="231" t="s">
        <v>224</v>
      </c>
      <c r="R737" s="231" t="s">
        <v>224</v>
      </c>
      <c r="S737" s="231" t="s">
        <v>224</v>
      </c>
      <c r="T737" s="231" t="s">
        <v>224</v>
      </c>
      <c r="U737" s="231" t="s">
        <v>224</v>
      </c>
      <c r="V737" s="231" t="s">
        <v>224</v>
      </c>
      <c r="W737" s="231" t="s">
        <v>224</v>
      </c>
      <c r="X737" s="231" t="s">
        <v>224</v>
      </c>
      <c r="Y737" s="231" t="s">
        <v>222</v>
      </c>
      <c r="Z737" s="231" t="s">
        <v>224</v>
      </c>
      <c r="AA737" s="231" t="s">
        <v>222</v>
      </c>
      <c r="AB737" s="231" t="s">
        <v>224</v>
      </c>
      <c r="AC737" s="231" t="s">
        <v>224</v>
      </c>
      <c r="AD737" s="231" t="s">
        <v>222</v>
      </c>
      <c r="AE737" s="231" t="s">
        <v>222</v>
      </c>
      <c r="AF737" s="231" t="s">
        <v>222</v>
      </c>
      <c r="AG737" s="231" t="s">
        <v>222</v>
      </c>
      <c r="AH737" s="231" t="s">
        <v>224</v>
      </c>
      <c r="AI737" s="231" t="s">
        <v>224</v>
      </c>
      <c r="AJ737" s="231" t="s">
        <v>224</v>
      </c>
      <c r="AK737" s="231" t="s">
        <v>224</v>
      </c>
      <c r="AL737" s="231" t="s">
        <v>222</v>
      </c>
      <c r="AM737" s="231" t="s">
        <v>224</v>
      </c>
      <c r="AN737" s="231" t="s">
        <v>222</v>
      </c>
      <c r="AO737" s="231" t="s">
        <v>224</v>
      </c>
      <c r="AP737" s="231" t="s">
        <v>224</v>
      </c>
      <c r="AQ737" s="231">
        <v>40</v>
      </c>
    </row>
    <row r="738" spans="1:43" x14ac:dyDescent="0.3">
      <c r="A738" s="231">
        <v>213140</v>
      </c>
      <c r="B738" s="231" t="s">
        <v>61</v>
      </c>
      <c r="C738" s="231" t="s">
        <v>224</v>
      </c>
      <c r="D738" s="231" t="s">
        <v>224</v>
      </c>
      <c r="E738" s="231" t="s">
        <v>224</v>
      </c>
      <c r="F738" s="231" t="s">
        <v>224</v>
      </c>
      <c r="G738" s="231" t="s">
        <v>222</v>
      </c>
      <c r="H738" s="231" t="s">
        <v>222</v>
      </c>
      <c r="I738" s="231" t="s">
        <v>224</v>
      </c>
      <c r="J738" s="231" t="s">
        <v>222</v>
      </c>
      <c r="K738" s="231" t="s">
        <v>224</v>
      </c>
      <c r="L738" s="231" t="s">
        <v>224</v>
      </c>
      <c r="M738" s="231" t="s">
        <v>224</v>
      </c>
      <c r="N738" s="231" t="s">
        <v>222</v>
      </c>
      <c r="O738" s="231" t="s">
        <v>224</v>
      </c>
      <c r="P738" s="231" t="s">
        <v>222</v>
      </c>
      <c r="Q738" s="231" t="s">
        <v>224</v>
      </c>
      <c r="R738" s="231" t="s">
        <v>224</v>
      </c>
      <c r="S738" s="231" t="s">
        <v>224</v>
      </c>
      <c r="T738" s="231" t="s">
        <v>224</v>
      </c>
      <c r="U738" s="231" t="s">
        <v>224</v>
      </c>
      <c r="V738" s="231" t="s">
        <v>224</v>
      </c>
      <c r="W738" s="231" t="s">
        <v>222</v>
      </c>
      <c r="X738" s="231" t="s">
        <v>224</v>
      </c>
      <c r="Y738" s="231" t="s">
        <v>224</v>
      </c>
      <c r="Z738" s="231" t="s">
        <v>224</v>
      </c>
      <c r="AA738" s="231" t="s">
        <v>224</v>
      </c>
      <c r="AB738" s="231" t="s">
        <v>224</v>
      </c>
      <c r="AC738" s="231" t="s">
        <v>224</v>
      </c>
      <c r="AD738" s="231" t="s">
        <v>224</v>
      </c>
      <c r="AE738" s="231" t="s">
        <v>222</v>
      </c>
      <c r="AF738" s="231" t="s">
        <v>222</v>
      </c>
      <c r="AG738" s="231" t="s">
        <v>224</v>
      </c>
      <c r="AH738" s="231" t="s">
        <v>222</v>
      </c>
      <c r="AI738" s="231" t="s">
        <v>222</v>
      </c>
      <c r="AJ738" s="231" t="s">
        <v>222</v>
      </c>
      <c r="AK738" s="231" t="s">
        <v>222</v>
      </c>
      <c r="AL738" s="231" t="s">
        <v>223</v>
      </c>
      <c r="AM738" s="231" t="s">
        <v>223</v>
      </c>
      <c r="AN738" s="231" t="s">
        <v>223</v>
      </c>
      <c r="AO738" s="231" t="s">
        <v>223</v>
      </c>
      <c r="AP738" s="231" t="s">
        <v>223</v>
      </c>
      <c r="AQ738" s="231">
        <v>40</v>
      </c>
    </row>
    <row r="739" spans="1:43" x14ac:dyDescent="0.3">
      <c r="A739" s="231">
        <v>213142</v>
      </c>
      <c r="B739" s="231" t="s">
        <v>61</v>
      </c>
      <c r="C739" s="231" t="s">
        <v>224</v>
      </c>
      <c r="D739" s="231" t="s">
        <v>224</v>
      </c>
      <c r="E739" s="231" t="s">
        <v>224</v>
      </c>
      <c r="F739" s="231" t="s">
        <v>224</v>
      </c>
      <c r="G739" s="231" t="s">
        <v>222</v>
      </c>
      <c r="H739" s="231" t="s">
        <v>224</v>
      </c>
      <c r="I739" s="231" t="s">
        <v>224</v>
      </c>
      <c r="J739" s="231" t="s">
        <v>222</v>
      </c>
      <c r="K739" s="231" t="s">
        <v>224</v>
      </c>
      <c r="L739" s="231" t="s">
        <v>224</v>
      </c>
      <c r="M739" s="231" t="s">
        <v>222</v>
      </c>
      <c r="N739" s="231" t="s">
        <v>224</v>
      </c>
      <c r="O739" s="231" t="s">
        <v>224</v>
      </c>
      <c r="P739" s="231" t="s">
        <v>224</v>
      </c>
      <c r="Q739" s="231" t="s">
        <v>222</v>
      </c>
      <c r="R739" s="231" t="s">
        <v>222</v>
      </c>
      <c r="S739" s="231" t="s">
        <v>224</v>
      </c>
      <c r="T739" s="231" t="s">
        <v>224</v>
      </c>
      <c r="U739" s="231" t="s">
        <v>224</v>
      </c>
      <c r="V739" s="231" t="s">
        <v>224</v>
      </c>
      <c r="W739" s="231" t="s">
        <v>222</v>
      </c>
      <c r="X739" s="231" t="s">
        <v>224</v>
      </c>
      <c r="Y739" s="231" t="s">
        <v>222</v>
      </c>
      <c r="Z739" s="231" t="s">
        <v>222</v>
      </c>
      <c r="AA739" s="231" t="s">
        <v>224</v>
      </c>
      <c r="AB739" s="231" t="s">
        <v>222</v>
      </c>
      <c r="AC739" s="231" t="s">
        <v>224</v>
      </c>
      <c r="AD739" s="231" t="s">
        <v>224</v>
      </c>
      <c r="AE739" s="231" t="s">
        <v>224</v>
      </c>
      <c r="AF739" s="231" t="s">
        <v>224</v>
      </c>
      <c r="AG739" s="231" t="s">
        <v>223</v>
      </c>
      <c r="AH739" s="231" t="s">
        <v>224</v>
      </c>
      <c r="AI739" s="231" t="s">
        <v>224</v>
      </c>
      <c r="AJ739" s="231" t="s">
        <v>223</v>
      </c>
      <c r="AK739" s="231" t="s">
        <v>224</v>
      </c>
      <c r="AL739" s="231" t="s">
        <v>223</v>
      </c>
      <c r="AM739" s="231" t="s">
        <v>223</v>
      </c>
      <c r="AN739" s="231" t="s">
        <v>223</v>
      </c>
      <c r="AO739" s="231" t="s">
        <v>223</v>
      </c>
      <c r="AP739" s="231" t="s">
        <v>223</v>
      </c>
      <c r="AQ739" s="231">
        <v>40</v>
      </c>
    </row>
    <row r="740" spans="1:43" x14ac:dyDescent="0.3">
      <c r="A740" s="231">
        <v>213173</v>
      </c>
      <c r="B740" s="231" t="s">
        <v>61</v>
      </c>
      <c r="C740" s="231" t="s">
        <v>224</v>
      </c>
      <c r="D740" s="231" t="s">
        <v>224</v>
      </c>
      <c r="E740" s="231" t="s">
        <v>224</v>
      </c>
      <c r="F740" s="231" t="s">
        <v>224</v>
      </c>
      <c r="G740" s="231" t="s">
        <v>222</v>
      </c>
      <c r="H740" s="231" t="s">
        <v>224</v>
      </c>
      <c r="I740" s="231" t="s">
        <v>224</v>
      </c>
      <c r="J740" s="231" t="s">
        <v>224</v>
      </c>
      <c r="K740" s="231" t="s">
        <v>224</v>
      </c>
      <c r="L740" s="231" t="s">
        <v>224</v>
      </c>
      <c r="M740" s="231" t="s">
        <v>224</v>
      </c>
      <c r="N740" s="231" t="s">
        <v>224</v>
      </c>
      <c r="O740" s="231" t="s">
        <v>224</v>
      </c>
      <c r="P740" s="231" t="s">
        <v>224</v>
      </c>
      <c r="Q740" s="231" t="s">
        <v>224</v>
      </c>
      <c r="R740" s="231" t="s">
        <v>224</v>
      </c>
      <c r="S740" s="231" t="s">
        <v>224</v>
      </c>
      <c r="T740" s="231" t="s">
        <v>224</v>
      </c>
      <c r="U740" s="231" t="s">
        <v>224</v>
      </c>
      <c r="V740" s="231" t="s">
        <v>222</v>
      </c>
      <c r="W740" s="231" t="s">
        <v>224</v>
      </c>
      <c r="X740" s="231" t="s">
        <v>222</v>
      </c>
      <c r="Y740" s="231" t="s">
        <v>224</v>
      </c>
      <c r="Z740" s="231" t="s">
        <v>222</v>
      </c>
      <c r="AA740" s="231" t="s">
        <v>224</v>
      </c>
      <c r="AB740" s="231" t="s">
        <v>224</v>
      </c>
      <c r="AC740" s="231" t="s">
        <v>224</v>
      </c>
      <c r="AD740" s="231" t="s">
        <v>222</v>
      </c>
      <c r="AE740" s="231" t="s">
        <v>222</v>
      </c>
      <c r="AF740" s="231" t="s">
        <v>222</v>
      </c>
      <c r="AG740" s="231" t="s">
        <v>222</v>
      </c>
      <c r="AH740" s="231" t="s">
        <v>222</v>
      </c>
      <c r="AI740" s="231" t="s">
        <v>224</v>
      </c>
      <c r="AJ740" s="231" t="s">
        <v>224</v>
      </c>
      <c r="AK740" s="231" t="s">
        <v>222</v>
      </c>
      <c r="AL740" s="231" t="s">
        <v>224</v>
      </c>
      <c r="AM740" s="231" t="s">
        <v>222</v>
      </c>
      <c r="AN740" s="231" t="s">
        <v>224</v>
      </c>
      <c r="AO740" s="231" t="s">
        <v>224</v>
      </c>
      <c r="AP740" s="231" t="s">
        <v>224</v>
      </c>
      <c r="AQ740" s="231">
        <v>40</v>
      </c>
    </row>
    <row r="741" spans="1:43" x14ac:dyDescent="0.3">
      <c r="A741" s="231">
        <v>213177</v>
      </c>
      <c r="B741" s="231" t="s">
        <v>61</v>
      </c>
      <c r="C741" s="231" t="s">
        <v>224</v>
      </c>
      <c r="D741" s="231" t="s">
        <v>224</v>
      </c>
      <c r="E741" s="231" t="s">
        <v>224</v>
      </c>
      <c r="F741" s="231" t="s">
        <v>224</v>
      </c>
      <c r="G741" s="231" t="s">
        <v>222</v>
      </c>
      <c r="H741" s="231" t="s">
        <v>224</v>
      </c>
      <c r="I741" s="231" t="s">
        <v>224</v>
      </c>
      <c r="J741" s="231" t="s">
        <v>224</v>
      </c>
      <c r="K741" s="231" t="s">
        <v>224</v>
      </c>
      <c r="L741" s="231" t="s">
        <v>224</v>
      </c>
      <c r="M741" s="231" t="s">
        <v>222</v>
      </c>
      <c r="N741" s="231" t="s">
        <v>224</v>
      </c>
      <c r="O741" s="231" t="s">
        <v>224</v>
      </c>
      <c r="P741" s="231" t="s">
        <v>222</v>
      </c>
      <c r="Q741" s="231" t="s">
        <v>224</v>
      </c>
      <c r="R741" s="231" t="s">
        <v>224</v>
      </c>
      <c r="S741" s="231" t="s">
        <v>224</v>
      </c>
      <c r="T741" s="231" t="s">
        <v>224</v>
      </c>
      <c r="U741" s="231" t="s">
        <v>224</v>
      </c>
      <c r="V741" s="231" t="s">
        <v>224</v>
      </c>
      <c r="W741" s="231" t="s">
        <v>222</v>
      </c>
      <c r="X741" s="231" t="s">
        <v>224</v>
      </c>
      <c r="Y741" s="231" t="s">
        <v>222</v>
      </c>
      <c r="Z741" s="231" t="s">
        <v>224</v>
      </c>
      <c r="AA741" s="231" t="s">
        <v>224</v>
      </c>
      <c r="AB741" s="231" t="s">
        <v>224</v>
      </c>
      <c r="AC741" s="231" t="s">
        <v>224</v>
      </c>
      <c r="AD741" s="231" t="s">
        <v>222</v>
      </c>
      <c r="AE741" s="231" t="s">
        <v>223</v>
      </c>
      <c r="AF741" s="231" t="s">
        <v>224</v>
      </c>
      <c r="AG741" s="231" t="s">
        <v>224</v>
      </c>
      <c r="AH741" s="231" t="s">
        <v>224</v>
      </c>
      <c r="AI741" s="231" t="s">
        <v>224</v>
      </c>
      <c r="AJ741" s="231" t="s">
        <v>224</v>
      </c>
      <c r="AK741" s="231" t="s">
        <v>223</v>
      </c>
      <c r="AL741" s="231" t="s">
        <v>223</v>
      </c>
      <c r="AM741" s="231" t="s">
        <v>223</v>
      </c>
      <c r="AN741" s="231" t="s">
        <v>223</v>
      </c>
      <c r="AO741" s="231" t="s">
        <v>223</v>
      </c>
      <c r="AP741" s="231" t="s">
        <v>223</v>
      </c>
      <c r="AQ741" s="231">
        <v>40</v>
      </c>
    </row>
    <row r="742" spans="1:43" x14ac:dyDescent="0.3">
      <c r="A742" s="231">
        <v>213210</v>
      </c>
      <c r="B742" s="231" t="s">
        <v>61</v>
      </c>
      <c r="C742" s="231" t="s">
        <v>224</v>
      </c>
      <c r="D742" s="231" t="s">
        <v>222</v>
      </c>
      <c r="E742" s="231" t="s">
        <v>224</v>
      </c>
      <c r="F742" s="231" t="s">
        <v>224</v>
      </c>
      <c r="G742" s="231" t="s">
        <v>224</v>
      </c>
      <c r="H742" s="231" t="s">
        <v>224</v>
      </c>
      <c r="I742" s="231" t="s">
        <v>224</v>
      </c>
      <c r="J742" s="231" t="s">
        <v>224</v>
      </c>
      <c r="K742" s="231" t="s">
        <v>224</v>
      </c>
      <c r="L742" s="231" t="s">
        <v>224</v>
      </c>
      <c r="M742" s="231" t="s">
        <v>224</v>
      </c>
      <c r="N742" s="231" t="s">
        <v>224</v>
      </c>
      <c r="O742" s="231" t="s">
        <v>224</v>
      </c>
      <c r="P742" s="231" t="s">
        <v>224</v>
      </c>
      <c r="Q742" s="231" t="s">
        <v>224</v>
      </c>
      <c r="R742" s="231" t="s">
        <v>222</v>
      </c>
      <c r="S742" s="231" t="s">
        <v>222</v>
      </c>
      <c r="T742" s="231" t="s">
        <v>224</v>
      </c>
      <c r="U742" s="231" t="s">
        <v>224</v>
      </c>
      <c r="V742" s="231" t="s">
        <v>224</v>
      </c>
      <c r="W742" s="231" t="s">
        <v>224</v>
      </c>
      <c r="X742" s="231" t="s">
        <v>224</v>
      </c>
      <c r="Y742" s="231" t="s">
        <v>223</v>
      </c>
      <c r="Z742" s="231" t="s">
        <v>224</v>
      </c>
      <c r="AA742" s="231" t="s">
        <v>222</v>
      </c>
      <c r="AB742" s="231" t="s">
        <v>224</v>
      </c>
      <c r="AC742" s="231" t="s">
        <v>224</v>
      </c>
      <c r="AD742" s="231" t="s">
        <v>224</v>
      </c>
      <c r="AE742" s="231" t="s">
        <v>222</v>
      </c>
      <c r="AF742" s="231" t="s">
        <v>224</v>
      </c>
      <c r="AG742" s="231" t="s">
        <v>222</v>
      </c>
      <c r="AH742" s="231" t="s">
        <v>224</v>
      </c>
      <c r="AI742" s="231" t="s">
        <v>224</v>
      </c>
      <c r="AJ742" s="231" t="s">
        <v>224</v>
      </c>
      <c r="AK742" s="231" t="s">
        <v>224</v>
      </c>
      <c r="AL742" s="231" t="s">
        <v>224</v>
      </c>
      <c r="AM742" s="231" t="s">
        <v>224</v>
      </c>
      <c r="AN742" s="231" t="s">
        <v>224</v>
      </c>
      <c r="AO742" s="231" t="s">
        <v>224</v>
      </c>
      <c r="AP742" s="231" t="s">
        <v>224</v>
      </c>
      <c r="AQ742" s="231">
        <v>40</v>
      </c>
    </row>
    <row r="743" spans="1:43" x14ac:dyDescent="0.3">
      <c r="A743" s="231">
        <v>213214</v>
      </c>
      <c r="B743" s="231" t="s">
        <v>61</v>
      </c>
      <c r="C743" s="231" t="s">
        <v>224</v>
      </c>
      <c r="D743" s="231" t="s">
        <v>224</v>
      </c>
      <c r="E743" s="231" t="s">
        <v>224</v>
      </c>
      <c r="F743" s="231" t="s">
        <v>224</v>
      </c>
      <c r="G743" s="231" t="s">
        <v>222</v>
      </c>
      <c r="H743" s="231" t="s">
        <v>224</v>
      </c>
      <c r="I743" s="231" t="s">
        <v>224</v>
      </c>
      <c r="J743" s="231" t="s">
        <v>224</v>
      </c>
      <c r="K743" s="231" t="s">
        <v>224</v>
      </c>
      <c r="L743" s="231" t="s">
        <v>224</v>
      </c>
      <c r="M743" s="231" t="s">
        <v>224</v>
      </c>
      <c r="N743" s="231" t="s">
        <v>224</v>
      </c>
      <c r="O743" s="231" t="s">
        <v>224</v>
      </c>
      <c r="P743" s="231" t="s">
        <v>224</v>
      </c>
      <c r="Q743" s="231" t="s">
        <v>224</v>
      </c>
      <c r="R743" s="231" t="s">
        <v>224</v>
      </c>
      <c r="S743" s="231" t="s">
        <v>224</v>
      </c>
      <c r="T743" s="231" t="s">
        <v>224</v>
      </c>
      <c r="U743" s="231" t="s">
        <v>224</v>
      </c>
      <c r="V743" s="231" t="s">
        <v>224</v>
      </c>
      <c r="W743" s="231" t="s">
        <v>224</v>
      </c>
      <c r="X743" s="231" t="s">
        <v>224</v>
      </c>
      <c r="Y743" s="231" t="s">
        <v>224</v>
      </c>
      <c r="Z743" s="231" t="s">
        <v>222</v>
      </c>
      <c r="AA743" s="231" t="s">
        <v>222</v>
      </c>
      <c r="AB743" s="231" t="s">
        <v>224</v>
      </c>
      <c r="AC743" s="231" t="s">
        <v>224</v>
      </c>
      <c r="AD743" s="231" t="s">
        <v>224</v>
      </c>
      <c r="AE743" s="231" t="s">
        <v>222</v>
      </c>
      <c r="AF743" s="231" t="s">
        <v>224</v>
      </c>
      <c r="AG743" s="231" t="s">
        <v>224</v>
      </c>
      <c r="AH743" s="231" t="s">
        <v>224</v>
      </c>
      <c r="AI743" s="231" t="s">
        <v>224</v>
      </c>
      <c r="AJ743" s="231" t="s">
        <v>224</v>
      </c>
      <c r="AK743" s="231" t="s">
        <v>224</v>
      </c>
      <c r="AL743" s="231" t="s">
        <v>224</v>
      </c>
      <c r="AM743" s="231" t="s">
        <v>224</v>
      </c>
      <c r="AN743" s="231" t="s">
        <v>224</v>
      </c>
      <c r="AO743" s="231" t="s">
        <v>224</v>
      </c>
      <c r="AP743" s="231" t="s">
        <v>224</v>
      </c>
      <c r="AQ743" s="231">
        <v>40</v>
      </c>
    </row>
    <row r="744" spans="1:43" x14ac:dyDescent="0.3">
      <c r="A744" s="231">
        <v>213215</v>
      </c>
      <c r="B744" s="231" t="s">
        <v>61</v>
      </c>
      <c r="C744" s="231" t="s">
        <v>224</v>
      </c>
      <c r="D744" s="231" t="s">
        <v>224</v>
      </c>
      <c r="E744" s="231" t="s">
        <v>224</v>
      </c>
      <c r="F744" s="231" t="s">
        <v>224</v>
      </c>
      <c r="G744" s="231" t="s">
        <v>223</v>
      </c>
      <c r="H744" s="231" t="s">
        <v>223</v>
      </c>
      <c r="I744" s="231" t="s">
        <v>224</v>
      </c>
      <c r="J744" s="231" t="s">
        <v>224</v>
      </c>
      <c r="K744" s="231" t="s">
        <v>224</v>
      </c>
      <c r="L744" s="231" t="s">
        <v>224</v>
      </c>
      <c r="M744" s="231" t="s">
        <v>224</v>
      </c>
      <c r="N744" s="231" t="s">
        <v>224</v>
      </c>
      <c r="O744" s="231" t="s">
        <v>224</v>
      </c>
      <c r="P744" s="231" t="s">
        <v>223</v>
      </c>
      <c r="Q744" s="231" t="s">
        <v>224</v>
      </c>
      <c r="R744" s="231" t="s">
        <v>224</v>
      </c>
      <c r="S744" s="231" t="s">
        <v>224</v>
      </c>
      <c r="T744" s="231" t="s">
        <v>224</v>
      </c>
      <c r="U744" s="231" t="s">
        <v>224</v>
      </c>
      <c r="V744" s="231" t="s">
        <v>224</v>
      </c>
      <c r="W744" s="231" t="s">
        <v>224</v>
      </c>
      <c r="X744" s="231" t="s">
        <v>224</v>
      </c>
      <c r="Y744" s="231" t="s">
        <v>223</v>
      </c>
      <c r="Z744" s="231" t="s">
        <v>224</v>
      </c>
      <c r="AA744" s="231" t="s">
        <v>224</v>
      </c>
      <c r="AB744" s="231" t="s">
        <v>224</v>
      </c>
      <c r="AC744" s="231" t="s">
        <v>224</v>
      </c>
      <c r="AD744" s="231" t="s">
        <v>224</v>
      </c>
      <c r="AE744" s="231" t="s">
        <v>224</v>
      </c>
      <c r="AF744" s="231" t="s">
        <v>224</v>
      </c>
      <c r="AG744" s="231" t="s">
        <v>224</v>
      </c>
      <c r="AH744" s="231" t="s">
        <v>224</v>
      </c>
      <c r="AI744" s="231" t="s">
        <v>224</v>
      </c>
      <c r="AJ744" s="231" t="s">
        <v>224</v>
      </c>
      <c r="AK744" s="231" t="s">
        <v>224</v>
      </c>
      <c r="AL744" s="231" t="s">
        <v>223</v>
      </c>
      <c r="AM744" s="231" t="s">
        <v>223</v>
      </c>
      <c r="AN744" s="231" t="s">
        <v>223</v>
      </c>
      <c r="AO744" s="231" t="s">
        <v>223</v>
      </c>
      <c r="AP744" s="231" t="s">
        <v>223</v>
      </c>
      <c r="AQ744" s="231">
        <v>40</v>
      </c>
    </row>
    <row r="745" spans="1:43" x14ac:dyDescent="0.3">
      <c r="A745" s="231">
        <v>213217</v>
      </c>
      <c r="B745" s="231" t="s">
        <v>61</v>
      </c>
      <c r="C745" s="231" t="s">
        <v>224</v>
      </c>
      <c r="D745" s="231" t="s">
        <v>224</v>
      </c>
      <c r="E745" s="231" t="s">
        <v>224</v>
      </c>
      <c r="F745" s="231" t="s">
        <v>224</v>
      </c>
      <c r="G745" s="231" t="s">
        <v>224</v>
      </c>
      <c r="H745" s="231" t="s">
        <v>224</v>
      </c>
      <c r="I745" s="231" t="s">
        <v>224</v>
      </c>
      <c r="J745" s="231" t="s">
        <v>224</v>
      </c>
      <c r="K745" s="231" t="s">
        <v>224</v>
      </c>
      <c r="L745" s="231" t="s">
        <v>224</v>
      </c>
      <c r="M745" s="231" t="s">
        <v>222</v>
      </c>
      <c r="N745" s="231" t="s">
        <v>222</v>
      </c>
      <c r="O745" s="231" t="s">
        <v>222</v>
      </c>
      <c r="P745" s="231" t="s">
        <v>224</v>
      </c>
      <c r="Q745" s="231" t="s">
        <v>222</v>
      </c>
      <c r="R745" s="231" t="s">
        <v>224</v>
      </c>
      <c r="S745" s="231" t="s">
        <v>222</v>
      </c>
      <c r="T745" s="231" t="s">
        <v>222</v>
      </c>
      <c r="U745" s="231" t="s">
        <v>224</v>
      </c>
      <c r="V745" s="231" t="s">
        <v>224</v>
      </c>
      <c r="W745" s="231" t="s">
        <v>222</v>
      </c>
      <c r="X745" s="231" t="s">
        <v>224</v>
      </c>
      <c r="Y745" s="231" t="s">
        <v>222</v>
      </c>
      <c r="Z745" s="231" t="s">
        <v>224</v>
      </c>
      <c r="AA745" s="231" t="s">
        <v>224</v>
      </c>
      <c r="AB745" s="231" t="s">
        <v>222</v>
      </c>
      <c r="AC745" s="231" t="s">
        <v>222</v>
      </c>
      <c r="AD745" s="231" t="s">
        <v>224</v>
      </c>
      <c r="AE745" s="231" t="s">
        <v>222</v>
      </c>
      <c r="AF745" s="231" t="s">
        <v>224</v>
      </c>
      <c r="AG745" s="231" t="s">
        <v>224</v>
      </c>
      <c r="AH745" s="231" t="s">
        <v>224</v>
      </c>
      <c r="AI745" s="231" t="s">
        <v>224</v>
      </c>
      <c r="AJ745" s="231" t="s">
        <v>223</v>
      </c>
      <c r="AK745" s="231" t="s">
        <v>223</v>
      </c>
      <c r="AL745" s="231" t="s">
        <v>223</v>
      </c>
      <c r="AM745" s="231" t="s">
        <v>223</v>
      </c>
      <c r="AN745" s="231" t="s">
        <v>223</v>
      </c>
      <c r="AO745" s="231" t="s">
        <v>223</v>
      </c>
      <c r="AP745" s="231" t="s">
        <v>223</v>
      </c>
      <c r="AQ745" s="231">
        <v>40</v>
      </c>
    </row>
    <row r="746" spans="1:43" x14ac:dyDescent="0.3">
      <c r="A746" s="231">
        <v>213220</v>
      </c>
      <c r="B746" s="231" t="s">
        <v>61</v>
      </c>
      <c r="C746" s="231" t="s">
        <v>224</v>
      </c>
      <c r="D746" s="231" t="s">
        <v>224</v>
      </c>
      <c r="E746" s="231" t="s">
        <v>224</v>
      </c>
      <c r="F746" s="231" t="s">
        <v>224</v>
      </c>
      <c r="G746" s="231" t="s">
        <v>222</v>
      </c>
      <c r="H746" s="231" t="s">
        <v>224</v>
      </c>
      <c r="I746" s="231" t="s">
        <v>224</v>
      </c>
      <c r="J746" s="231" t="s">
        <v>224</v>
      </c>
      <c r="K746" s="231" t="s">
        <v>224</v>
      </c>
      <c r="L746" s="231" t="s">
        <v>224</v>
      </c>
      <c r="M746" s="231" t="s">
        <v>222</v>
      </c>
      <c r="N746" s="231" t="s">
        <v>224</v>
      </c>
      <c r="O746" s="231" t="s">
        <v>224</v>
      </c>
      <c r="P746" s="231" t="s">
        <v>222</v>
      </c>
      <c r="Q746" s="231" t="s">
        <v>224</v>
      </c>
      <c r="R746" s="231" t="s">
        <v>224</v>
      </c>
      <c r="S746" s="231" t="s">
        <v>224</v>
      </c>
      <c r="T746" s="231" t="s">
        <v>224</v>
      </c>
      <c r="U746" s="231" t="s">
        <v>224</v>
      </c>
      <c r="V746" s="231" t="s">
        <v>224</v>
      </c>
      <c r="W746" s="231" t="s">
        <v>222</v>
      </c>
      <c r="X746" s="231" t="s">
        <v>224</v>
      </c>
      <c r="Y746" s="231" t="s">
        <v>224</v>
      </c>
      <c r="Z746" s="231" t="s">
        <v>222</v>
      </c>
      <c r="AA746" s="231" t="s">
        <v>222</v>
      </c>
      <c r="AB746" s="231" t="s">
        <v>224</v>
      </c>
      <c r="AC746" s="231" t="s">
        <v>224</v>
      </c>
      <c r="AD746" s="231" t="s">
        <v>224</v>
      </c>
      <c r="AE746" s="231" t="s">
        <v>224</v>
      </c>
      <c r="AF746" s="231" t="s">
        <v>222</v>
      </c>
      <c r="AG746" s="231" t="s">
        <v>222</v>
      </c>
      <c r="AH746" s="231" t="s">
        <v>224</v>
      </c>
      <c r="AI746" s="231" t="s">
        <v>224</v>
      </c>
      <c r="AJ746" s="231" t="s">
        <v>224</v>
      </c>
      <c r="AK746" s="231" t="s">
        <v>224</v>
      </c>
      <c r="AL746" s="231" t="s">
        <v>224</v>
      </c>
      <c r="AM746" s="231" t="s">
        <v>224</v>
      </c>
      <c r="AN746" s="231" t="s">
        <v>222</v>
      </c>
      <c r="AO746" s="231" t="s">
        <v>224</v>
      </c>
      <c r="AP746" s="231" t="s">
        <v>224</v>
      </c>
      <c r="AQ746" s="231">
        <v>40</v>
      </c>
    </row>
    <row r="747" spans="1:43" x14ac:dyDescent="0.3">
      <c r="A747" s="231">
        <v>213226</v>
      </c>
      <c r="B747" s="231" t="s">
        <v>61</v>
      </c>
      <c r="C747" s="231" t="s">
        <v>224</v>
      </c>
      <c r="D747" s="231" t="s">
        <v>224</v>
      </c>
      <c r="E747" s="231" t="s">
        <v>224</v>
      </c>
      <c r="F747" s="231" t="s">
        <v>224</v>
      </c>
      <c r="G747" s="231" t="s">
        <v>224</v>
      </c>
      <c r="H747" s="231" t="s">
        <v>224</v>
      </c>
      <c r="I747" s="231" t="s">
        <v>224</v>
      </c>
      <c r="J747" s="231" t="s">
        <v>222</v>
      </c>
      <c r="K747" s="231" t="s">
        <v>224</v>
      </c>
      <c r="L747" s="231" t="s">
        <v>224</v>
      </c>
      <c r="M747" s="231" t="s">
        <v>224</v>
      </c>
      <c r="N747" s="231" t="s">
        <v>224</v>
      </c>
      <c r="O747" s="231" t="s">
        <v>224</v>
      </c>
      <c r="P747" s="231" t="s">
        <v>222</v>
      </c>
      <c r="Q747" s="231" t="s">
        <v>224</v>
      </c>
      <c r="R747" s="231" t="s">
        <v>224</v>
      </c>
      <c r="S747" s="231" t="s">
        <v>224</v>
      </c>
      <c r="T747" s="231" t="s">
        <v>224</v>
      </c>
      <c r="U747" s="231" t="s">
        <v>224</v>
      </c>
      <c r="V747" s="231" t="s">
        <v>222</v>
      </c>
      <c r="W747" s="231" t="s">
        <v>224</v>
      </c>
      <c r="X747" s="231" t="s">
        <v>224</v>
      </c>
      <c r="Y747" s="231" t="s">
        <v>222</v>
      </c>
      <c r="Z747" s="231" t="s">
        <v>222</v>
      </c>
      <c r="AA747" s="231" t="s">
        <v>224</v>
      </c>
      <c r="AB747" s="231" t="s">
        <v>224</v>
      </c>
      <c r="AC747" s="231" t="s">
        <v>224</v>
      </c>
      <c r="AD747" s="231" t="s">
        <v>224</v>
      </c>
      <c r="AE747" s="231" t="s">
        <v>222</v>
      </c>
      <c r="AF747" s="231" t="s">
        <v>222</v>
      </c>
      <c r="AG747" s="231" t="s">
        <v>224</v>
      </c>
      <c r="AH747" s="231" t="s">
        <v>224</v>
      </c>
      <c r="AI747" s="231" t="s">
        <v>224</v>
      </c>
      <c r="AJ747" s="231" t="s">
        <v>224</v>
      </c>
      <c r="AK747" s="231" t="s">
        <v>224</v>
      </c>
      <c r="AL747" s="231" t="s">
        <v>224</v>
      </c>
      <c r="AM747" s="231" t="s">
        <v>224</v>
      </c>
      <c r="AN747" s="231" t="s">
        <v>224</v>
      </c>
      <c r="AO747" s="231" t="s">
        <v>224</v>
      </c>
      <c r="AP747" s="231" t="s">
        <v>224</v>
      </c>
      <c r="AQ747" s="231">
        <v>40</v>
      </c>
    </row>
    <row r="748" spans="1:43" x14ac:dyDescent="0.3">
      <c r="A748" s="231">
        <v>213230</v>
      </c>
      <c r="B748" s="231" t="s">
        <v>61</v>
      </c>
      <c r="C748" s="231" t="s">
        <v>224</v>
      </c>
      <c r="D748" s="231" t="s">
        <v>224</v>
      </c>
      <c r="E748" s="231" t="s">
        <v>224</v>
      </c>
      <c r="F748" s="231" t="s">
        <v>222</v>
      </c>
      <c r="G748" s="231" t="s">
        <v>224</v>
      </c>
      <c r="H748" s="231" t="s">
        <v>224</v>
      </c>
      <c r="I748" s="231" t="s">
        <v>224</v>
      </c>
      <c r="J748" s="231" t="s">
        <v>222</v>
      </c>
      <c r="K748" s="231" t="s">
        <v>224</v>
      </c>
      <c r="L748" s="231" t="s">
        <v>224</v>
      </c>
      <c r="M748" s="231" t="s">
        <v>224</v>
      </c>
      <c r="N748" s="231" t="s">
        <v>224</v>
      </c>
      <c r="O748" s="231" t="s">
        <v>224</v>
      </c>
      <c r="P748" s="231" t="s">
        <v>224</v>
      </c>
      <c r="Q748" s="231" t="s">
        <v>224</v>
      </c>
      <c r="R748" s="231" t="s">
        <v>224</v>
      </c>
      <c r="S748" s="231" t="s">
        <v>224</v>
      </c>
      <c r="T748" s="231" t="s">
        <v>224</v>
      </c>
      <c r="U748" s="231" t="s">
        <v>224</v>
      </c>
      <c r="V748" s="231" t="s">
        <v>224</v>
      </c>
      <c r="W748" s="231" t="s">
        <v>224</v>
      </c>
      <c r="X748" s="231" t="s">
        <v>224</v>
      </c>
      <c r="Y748" s="231" t="s">
        <v>222</v>
      </c>
      <c r="Z748" s="231" t="s">
        <v>224</v>
      </c>
      <c r="AA748" s="231" t="s">
        <v>222</v>
      </c>
      <c r="AB748" s="231" t="s">
        <v>224</v>
      </c>
      <c r="AC748" s="231" t="s">
        <v>224</v>
      </c>
      <c r="AD748" s="231" t="s">
        <v>222</v>
      </c>
      <c r="AE748" s="231" t="s">
        <v>222</v>
      </c>
      <c r="AF748" s="231" t="s">
        <v>224</v>
      </c>
      <c r="AG748" s="231" t="s">
        <v>224</v>
      </c>
      <c r="AH748" s="231" t="s">
        <v>222</v>
      </c>
      <c r="AI748" s="231" t="s">
        <v>222</v>
      </c>
      <c r="AJ748" s="231" t="s">
        <v>224</v>
      </c>
      <c r="AK748" s="231" t="s">
        <v>222</v>
      </c>
      <c r="AL748" s="231" t="s">
        <v>224</v>
      </c>
      <c r="AM748" s="231" t="s">
        <v>223</v>
      </c>
      <c r="AN748" s="231" t="s">
        <v>223</v>
      </c>
      <c r="AO748" s="231" t="s">
        <v>224</v>
      </c>
      <c r="AP748" s="231" t="s">
        <v>223</v>
      </c>
      <c r="AQ748" s="231">
        <v>40</v>
      </c>
    </row>
    <row r="749" spans="1:43" x14ac:dyDescent="0.3">
      <c r="A749" s="231">
        <v>213241</v>
      </c>
      <c r="B749" s="231" t="s">
        <v>61</v>
      </c>
      <c r="C749" s="231" t="s">
        <v>222</v>
      </c>
      <c r="D749" s="231" t="s">
        <v>224</v>
      </c>
      <c r="E749" s="231" t="s">
        <v>222</v>
      </c>
      <c r="F749" s="231" t="s">
        <v>224</v>
      </c>
      <c r="G749" s="231" t="s">
        <v>224</v>
      </c>
      <c r="H749" s="231" t="s">
        <v>224</v>
      </c>
      <c r="I749" s="231" t="s">
        <v>224</v>
      </c>
      <c r="J749" s="231" t="s">
        <v>224</v>
      </c>
      <c r="K749" s="231" t="s">
        <v>224</v>
      </c>
      <c r="L749" s="231" t="s">
        <v>224</v>
      </c>
      <c r="M749" s="231" t="s">
        <v>224</v>
      </c>
      <c r="N749" s="231" t="s">
        <v>224</v>
      </c>
      <c r="O749" s="231" t="s">
        <v>224</v>
      </c>
      <c r="P749" s="231" t="s">
        <v>224</v>
      </c>
      <c r="Q749" s="231" t="s">
        <v>224</v>
      </c>
      <c r="R749" s="231" t="s">
        <v>224</v>
      </c>
      <c r="S749" s="231" t="s">
        <v>224</v>
      </c>
      <c r="T749" s="231" t="s">
        <v>224</v>
      </c>
      <c r="U749" s="231" t="s">
        <v>224</v>
      </c>
      <c r="V749" s="231" t="s">
        <v>224</v>
      </c>
      <c r="W749" s="231" t="s">
        <v>224</v>
      </c>
      <c r="X749" s="231" t="s">
        <v>224</v>
      </c>
      <c r="Y749" s="231" t="s">
        <v>224</v>
      </c>
      <c r="Z749" s="231" t="s">
        <v>224</v>
      </c>
      <c r="AA749" s="231" t="s">
        <v>224</v>
      </c>
      <c r="AB749" s="231" t="s">
        <v>224</v>
      </c>
      <c r="AC749" s="231" t="s">
        <v>224</v>
      </c>
      <c r="AD749" s="231" t="s">
        <v>224</v>
      </c>
      <c r="AE749" s="231" t="s">
        <v>222</v>
      </c>
      <c r="AF749" s="231" t="s">
        <v>224</v>
      </c>
      <c r="AG749" s="231" t="s">
        <v>224</v>
      </c>
      <c r="AH749" s="231" t="s">
        <v>222</v>
      </c>
      <c r="AI749" s="231" t="s">
        <v>224</v>
      </c>
      <c r="AJ749" s="231" t="s">
        <v>222</v>
      </c>
      <c r="AK749" s="231" t="s">
        <v>224</v>
      </c>
      <c r="AL749" s="231" t="s">
        <v>224</v>
      </c>
      <c r="AM749" s="231" t="s">
        <v>224</v>
      </c>
      <c r="AN749" s="231" t="s">
        <v>224</v>
      </c>
      <c r="AO749" s="231" t="s">
        <v>224</v>
      </c>
      <c r="AP749" s="231" t="s">
        <v>224</v>
      </c>
      <c r="AQ749" s="231">
        <v>40</v>
      </c>
    </row>
    <row r="750" spans="1:43" x14ac:dyDescent="0.3">
      <c r="A750" s="231">
        <v>213242</v>
      </c>
      <c r="B750" s="231" t="s">
        <v>61</v>
      </c>
      <c r="C750" s="231" t="s">
        <v>224</v>
      </c>
      <c r="D750" s="231" t="s">
        <v>224</v>
      </c>
      <c r="E750" s="231" t="s">
        <v>224</v>
      </c>
      <c r="F750" s="231" t="s">
        <v>224</v>
      </c>
      <c r="G750" s="231" t="s">
        <v>224</v>
      </c>
      <c r="H750" s="231" t="s">
        <v>224</v>
      </c>
      <c r="I750" s="231" t="s">
        <v>224</v>
      </c>
      <c r="J750" s="231" t="s">
        <v>224</v>
      </c>
      <c r="K750" s="231" t="s">
        <v>224</v>
      </c>
      <c r="L750" s="231" t="s">
        <v>224</v>
      </c>
      <c r="M750" s="231" t="s">
        <v>223</v>
      </c>
      <c r="N750" s="231" t="s">
        <v>224</v>
      </c>
      <c r="O750" s="231" t="s">
        <v>224</v>
      </c>
      <c r="P750" s="231" t="s">
        <v>224</v>
      </c>
      <c r="Q750" s="231" t="s">
        <v>223</v>
      </c>
      <c r="R750" s="231" t="s">
        <v>224</v>
      </c>
      <c r="S750" s="231" t="s">
        <v>223</v>
      </c>
      <c r="T750" s="231" t="s">
        <v>224</v>
      </c>
      <c r="U750" s="231" t="s">
        <v>224</v>
      </c>
      <c r="V750" s="231" t="s">
        <v>224</v>
      </c>
      <c r="W750" s="231" t="s">
        <v>223</v>
      </c>
      <c r="X750" s="231" t="s">
        <v>224</v>
      </c>
      <c r="Y750" s="231" t="s">
        <v>224</v>
      </c>
      <c r="Z750" s="231" t="s">
        <v>224</v>
      </c>
      <c r="AA750" s="231" t="s">
        <v>224</v>
      </c>
      <c r="AB750" s="231" t="s">
        <v>222</v>
      </c>
      <c r="AC750" s="231" t="s">
        <v>224</v>
      </c>
      <c r="AD750" s="231" t="s">
        <v>224</v>
      </c>
      <c r="AE750" s="231" t="s">
        <v>224</v>
      </c>
      <c r="AF750" s="231" t="s">
        <v>224</v>
      </c>
      <c r="AG750" s="231" t="s">
        <v>224</v>
      </c>
      <c r="AH750" s="231" t="s">
        <v>222</v>
      </c>
      <c r="AI750" s="231" t="s">
        <v>223</v>
      </c>
      <c r="AJ750" s="231" t="s">
        <v>224</v>
      </c>
      <c r="AK750" s="231" t="s">
        <v>223</v>
      </c>
      <c r="AL750" s="231" t="s">
        <v>224</v>
      </c>
      <c r="AM750" s="231" t="s">
        <v>223</v>
      </c>
      <c r="AN750" s="231" t="s">
        <v>223</v>
      </c>
      <c r="AO750" s="231" t="s">
        <v>223</v>
      </c>
      <c r="AP750" s="231" t="s">
        <v>224</v>
      </c>
      <c r="AQ750" s="231">
        <v>40</v>
      </c>
    </row>
    <row r="751" spans="1:43" x14ac:dyDescent="0.3">
      <c r="A751" s="231">
        <v>213254</v>
      </c>
      <c r="B751" s="231" t="s">
        <v>61</v>
      </c>
      <c r="C751" s="231" t="s">
        <v>222</v>
      </c>
      <c r="D751" s="231" t="s">
        <v>222</v>
      </c>
      <c r="E751" s="231" t="s">
        <v>224</v>
      </c>
      <c r="F751" s="231" t="s">
        <v>222</v>
      </c>
      <c r="G751" s="231" t="s">
        <v>222</v>
      </c>
      <c r="H751" s="231" t="s">
        <v>224</v>
      </c>
      <c r="I751" s="231" t="s">
        <v>224</v>
      </c>
      <c r="J751" s="231" t="s">
        <v>224</v>
      </c>
      <c r="K751" s="231" t="s">
        <v>224</v>
      </c>
      <c r="L751" s="231" t="s">
        <v>224</v>
      </c>
      <c r="M751" s="231" t="s">
        <v>224</v>
      </c>
      <c r="N751" s="231" t="s">
        <v>224</v>
      </c>
      <c r="O751" s="231" t="s">
        <v>224</v>
      </c>
      <c r="P751" s="231" t="s">
        <v>224</v>
      </c>
      <c r="Q751" s="231" t="s">
        <v>224</v>
      </c>
      <c r="R751" s="231" t="s">
        <v>222</v>
      </c>
      <c r="S751" s="231" t="s">
        <v>224</v>
      </c>
      <c r="T751" s="231" t="s">
        <v>224</v>
      </c>
      <c r="U751" s="231" t="s">
        <v>224</v>
      </c>
      <c r="V751" s="231" t="s">
        <v>224</v>
      </c>
      <c r="W751" s="231" t="s">
        <v>224</v>
      </c>
      <c r="X751" s="231" t="s">
        <v>224</v>
      </c>
      <c r="Y751" s="231" t="s">
        <v>224</v>
      </c>
      <c r="Z751" s="231" t="s">
        <v>224</v>
      </c>
      <c r="AA751" s="231" t="s">
        <v>224</v>
      </c>
      <c r="AB751" s="231" t="s">
        <v>224</v>
      </c>
      <c r="AC751" s="231" t="s">
        <v>224</v>
      </c>
      <c r="AD751" s="231" t="s">
        <v>224</v>
      </c>
      <c r="AE751" s="231" t="s">
        <v>222</v>
      </c>
      <c r="AF751" s="231" t="s">
        <v>224</v>
      </c>
      <c r="AG751" s="231" t="s">
        <v>224</v>
      </c>
      <c r="AH751" s="231" t="s">
        <v>224</v>
      </c>
      <c r="AI751" s="231" t="s">
        <v>223</v>
      </c>
      <c r="AJ751" s="231" t="s">
        <v>224</v>
      </c>
      <c r="AK751" s="231" t="s">
        <v>223</v>
      </c>
      <c r="AL751" s="231" t="s">
        <v>224</v>
      </c>
      <c r="AM751" s="231" t="s">
        <v>224</v>
      </c>
      <c r="AN751" s="231" t="s">
        <v>223</v>
      </c>
      <c r="AO751" s="231" t="s">
        <v>224</v>
      </c>
      <c r="AP751" s="231" t="s">
        <v>224</v>
      </c>
      <c r="AQ751" s="231">
        <v>40</v>
      </c>
    </row>
    <row r="752" spans="1:43" x14ac:dyDescent="0.3">
      <c r="A752" s="231">
        <v>213257</v>
      </c>
      <c r="B752" s="231" t="s">
        <v>61</v>
      </c>
      <c r="C752" s="231" t="s">
        <v>224</v>
      </c>
      <c r="D752" s="231" t="s">
        <v>224</v>
      </c>
      <c r="E752" s="231" t="s">
        <v>222</v>
      </c>
      <c r="F752" s="231" t="s">
        <v>224</v>
      </c>
      <c r="G752" s="231" t="s">
        <v>222</v>
      </c>
      <c r="H752" s="231" t="s">
        <v>224</v>
      </c>
      <c r="I752" s="231" t="s">
        <v>224</v>
      </c>
      <c r="J752" s="231" t="s">
        <v>224</v>
      </c>
      <c r="K752" s="231" t="s">
        <v>224</v>
      </c>
      <c r="L752" s="231" t="s">
        <v>224</v>
      </c>
      <c r="M752" s="231" t="s">
        <v>224</v>
      </c>
      <c r="N752" s="231" t="s">
        <v>224</v>
      </c>
      <c r="O752" s="231" t="s">
        <v>222</v>
      </c>
      <c r="P752" s="231" t="s">
        <v>224</v>
      </c>
      <c r="Q752" s="231" t="s">
        <v>224</v>
      </c>
      <c r="R752" s="231" t="s">
        <v>224</v>
      </c>
      <c r="S752" s="231" t="s">
        <v>224</v>
      </c>
      <c r="T752" s="231" t="s">
        <v>224</v>
      </c>
      <c r="U752" s="231" t="s">
        <v>224</v>
      </c>
      <c r="V752" s="231" t="s">
        <v>224</v>
      </c>
      <c r="W752" s="231" t="s">
        <v>224</v>
      </c>
      <c r="X752" s="231" t="s">
        <v>224</v>
      </c>
      <c r="Y752" s="231" t="s">
        <v>222</v>
      </c>
      <c r="Z752" s="231" t="s">
        <v>224</v>
      </c>
      <c r="AA752" s="231" t="s">
        <v>222</v>
      </c>
      <c r="AB752" s="231" t="s">
        <v>224</v>
      </c>
      <c r="AC752" s="231" t="s">
        <v>224</v>
      </c>
      <c r="AD752" s="231" t="s">
        <v>224</v>
      </c>
      <c r="AE752" s="231" t="s">
        <v>224</v>
      </c>
      <c r="AF752" s="231" t="s">
        <v>224</v>
      </c>
      <c r="AG752" s="231" t="s">
        <v>222</v>
      </c>
      <c r="AH752" s="231" t="s">
        <v>222</v>
      </c>
      <c r="AI752" s="231" t="s">
        <v>222</v>
      </c>
      <c r="AJ752" s="231" t="s">
        <v>222</v>
      </c>
      <c r="AK752" s="231" t="s">
        <v>222</v>
      </c>
      <c r="AL752" s="231" t="s">
        <v>224</v>
      </c>
      <c r="AM752" s="231" t="s">
        <v>224</v>
      </c>
      <c r="AN752" s="231" t="s">
        <v>224</v>
      </c>
      <c r="AO752" s="231" t="s">
        <v>224</v>
      </c>
      <c r="AP752" s="231" t="s">
        <v>224</v>
      </c>
      <c r="AQ752" s="231">
        <v>40</v>
      </c>
    </row>
    <row r="753" spans="1:43" x14ac:dyDescent="0.3">
      <c r="A753" s="231">
        <v>213259</v>
      </c>
      <c r="B753" s="231" t="s">
        <v>61</v>
      </c>
      <c r="C753" s="231" t="s">
        <v>222</v>
      </c>
      <c r="D753" s="231" t="s">
        <v>224</v>
      </c>
      <c r="E753" s="231" t="s">
        <v>224</v>
      </c>
      <c r="F753" s="231" t="s">
        <v>224</v>
      </c>
      <c r="G753" s="231" t="s">
        <v>224</v>
      </c>
      <c r="H753" s="231" t="s">
        <v>222</v>
      </c>
      <c r="I753" s="231" t="s">
        <v>222</v>
      </c>
      <c r="J753" s="231" t="s">
        <v>222</v>
      </c>
      <c r="K753" s="231" t="s">
        <v>222</v>
      </c>
      <c r="L753" s="231" t="s">
        <v>222</v>
      </c>
      <c r="M753" s="231" t="s">
        <v>222</v>
      </c>
      <c r="N753" s="231" t="s">
        <v>224</v>
      </c>
      <c r="O753" s="231" t="s">
        <v>224</v>
      </c>
      <c r="P753" s="231" t="s">
        <v>224</v>
      </c>
      <c r="Q753" s="231" t="s">
        <v>224</v>
      </c>
      <c r="R753" s="231" t="s">
        <v>224</v>
      </c>
      <c r="S753" s="231" t="s">
        <v>224</v>
      </c>
      <c r="T753" s="231" t="s">
        <v>224</v>
      </c>
      <c r="U753" s="231" t="s">
        <v>224</v>
      </c>
      <c r="V753" s="231" t="s">
        <v>224</v>
      </c>
      <c r="W753" s="231" t="s">
        <v>224</v>
      </c>
      <c r="X753" s="231" t="s">
        <v>222</v>
      </c>
      <c r="Y753" s="231" t="s">
        <v>224</v>
      </c>
      <c r="Z753" s="231" t="s">
        <v>222</v>
      </c>
      <c r="AA753" s="231" t="s">
        <v>222</v>
      </c>
      <c r="AB753" s="231" t="s">
        <v>224</v>
      </c>
      <c r="AC753" s="231" t="s">
        <v>222</v>
      </c>
      <c r="AD753" s="231" t="s">
        <v>224</v>
      </c>
      <c r="AE753" s="231" t="s">
        <v>224</v>
      </c>
      <c r="AF753" s="231" t="s">
        <v>224</v>
      </c>
      <c r="AG753" s="231" t="s">
        <v>224</v>
      </c>
      <c r="AH753" s="231" t="s">
        <v>224</v>
      </c>
      <c r="AI753" s="231" t="s">
        <v>223</v>
      </c>
      <c r="AJ753" s="231" t="s">
        <v>224</v>
      </c>
      <c r="AK753" s="231" t="s">
        <v>223</v>
      </c>
      <c r="AL753" s="231" t="s">
        <v>223</v>
      </c>
      <c r="AM753" s="231" t="s">
        <v>223</v>
      </c>
      <c r="AN753" s="231" t="s">
        <v>223</v>
      </c>
      <c r="AO753" s="231" t="s">
        <v>223</v>
      </c>
      <c r="AP753" s="231" t="s">
        <v>223</v>
      </c>
      <c r="AQ753" s="231">
        <v>40</v>
      </c>
    </row>
    <row r="754" spans="1:43" x14ac:dyDescent="0.3">
      <c r="A754" s="231">
        <v>213266</v>
      </c>
      <c r="B754" s="231" t="s">
        <v>61</v>
      </c>
      <c r="C754" s="231" t="s">
        <v>222</v>
      </c>
      <c r="D754" s="231" t="s">
        <v>224</v>
      </c>
      <c r="E754" s="231" t="s">
        <v>224</v>
      </c>
      <c r="F754" s="231" t="s">
        <v>224</v>
      </c>
      <c r="G754" s="231" t="s">
        <v>222</v>
      </c>
      <c r="H754" s="231" t="s">
        <v>224</v>
      </c>
      <c r="I754" s="231" t="s">
        <v>224</v>
      </c>
      <c r="J754" s="231" t="s">
        <v>224</v>
      </c>
      <c r="K754" s="231" t="s">
        <v>224</v>
      </c>
      <c r="L754" s="231" t="s">
        <v>224</v>
      </c>
      <c r="M754" s="231" t="s">
        <v>222</v>
      </c>
      <c r="N754" s="231" t="s">
        <v>224</v>
      </c>
      <c r="O754" s="231" t="s">
        <v>224</v>
      </c>
      <c r="P754" s="231" t="s">
        <v>224</v>
      </c>
      <c r="Q754" s="231" t="s">
        <v>224</v>
      </c>
      <c r="R754" s="231" t="s">
        <v>224</v>
      </c>
      <c r="S754" s="231" t="s">
        <v>224</v>
      </c>
      <c r="T754" s="231" t="s">
        <v>224</v>
      </c>
      <c r="U754" s="231" t="s">
        <v>224</v>
      </c>
      <c r="V754" s="231" t="s">
        <v>224</v>
      </c>
      <c r="W754" s="231" t="s">
        <v>224</v>
      </c>
      <c r="X754" s="231" t="s">
        <v>224</v>
      </c>
      <c r="Y754" s="231" t="s">
        <v>224</v>
      </c>
      <c r="Z754" s="231" t="s">
        <v>224</v>
      </c>
      <c r="AA754" s="231" t="s">
        <v>224</v>
      </c>
      <c r="AB754" s="231" t="s">
        <v>224</v>
      </c>
      <c r="AC754" s="231" t="s">
        <v>224</v>
      </c>
      <c r="AD754" s="231" t="s">
        <v>222</v>
      </c>
      <c r="AE754" s="231" t="s">
        <v>222</v>
      </c>
      <c r="AF754" s="231" t="s">
        <v>224</v>
      </c>
      <c r="AG754" s="231" t="s">
        <v>222</v>
      </c>
      <c r="AH754" s="231" t="s">
        <v>224</v>
      </c>
      <c r="AI754" s="231" t="s">
        <v>224</v>
      </c>
      <c r="AJ754" s="231" t="s">
        <v>224</v>
      </c>
      <c r="AK754" s="231" t="s">
        <v>222</v>
      </c>
      <c r="AL754" s="231" t="s">
        <v>224</v>
      </c>
      <c r="AM754" s="231" t="s">
        <v>224</v>
      </c>
      <c r="AN754" s="231" t="s">
        <v>224</v>
      </c>
      <c r="AO754" s="231" t="s">
        <v>224</v>
      </c>
      <c r="AP754" s="231" t="s">
        <v>224</v>
      </c>
      <c r="AQ754" s="231">
        <v>40</v>
      </c>
    </row>
    <row r="755" spans="1:43" x14ac:dyDescent="0.3">
      <c r="A755" s="231">
        <v>213280</v>
      </c>
      <c r="B755" s="231" t="s">
        <v>61</v>
      </c>
      <c r="C755" s="231" t="s">
        <v>222</v>
      </c>
      <c r="D755" s="231" t="s">
        <v>224</v>
      </c>
      <c r="E755" s="231" t="s">
        <v>224</v>
      </c>
      <c r="F755" s="231" t="s">
        <v>222</v>
      </c>
      <c r="G755" s="231" t="s">
        <v>222</v>
      </c>
      <c r="H755" s="231" t="s">
        <v>222</v>
      </c>
      <c r="I755" s="231" t="s">
        <v>224</v>
      </c>
      <c r="J755" s="231" t="s">
        <v>224</v>
      </c>
      <c r="K755" s="231" t="s">
        <v>224</v>
      </c>
      <c r="L755" s="231" t="s">
        <v>224</v>
      </c>
      <c r="M755" s="231" t="s">
        <v>224</v>
      </c>
      <c r="N755" s="231" t="s">
        <v>224</v>
      </c>
      <c r="O755" s="231" t="s">
        <v>224</v>
      </c>
      <c r="P755" s="231" t="s">
        <v>224</v>
      </c>
      <c r="Q755" s="231" t="s">
        <v>224</v>
      </c>
      <c r="R755" s="231" t="s">
        <v>224</v>
      </c>
      <c r="S755" s="231" t="s">
        <v>224</v>
      </c>
      <c r="T755" s="231" t="s">
        <v>224</v>
      </c>
      <c r="U755" s="231" t="s">
        <v>224</v>
      </c>
      <c r="V755" s="231" t="s">
        <v>224</v>
      </c>
      <c r="W755" s="231" t="s">
        <v>224</v>
      </c>
      <c r="X755" s="231" t="s">
        <v>224</v>
      </c>
      <c r="Y755" s="231" t="s">
        <v>224</v>
      </c>
      <c r="Z755" s="231" t="s">
        <v>224</v>
      </c>
      <c r="AA755" s="231" t="s">
        <v>224</v>
      </c>
      <c r="AB755" s="231" t="s">
        <v>222</v>
      </c>
      <c r="AC755" s="231" t="s">
        <v>224</v>
      </c>
      <c r="AD755" s="231" t="s">
        <v>224</v>
      </c>
      <c r="AE755" s="231" t="s">
        <v>224</v>
      </c>
      <c r="AF755" s="231" t="s">
        <v>224</v>
      </c>
      <c r="AG755" s="231" t="s">
        <v>224</v>
      </c>
      <c r="AH755" s="231" t="s">
        <v>224</v>
      </c>
      <c r="AI755" s="231" t="s">
        <v>224</v>
      </c>
      <c r="AJ755" s="231" t="s">
        <v>224</v>
      </c>
      <c r="AK755" s="231" t="s">
        <v>222</v>
      </c>
      <c r="AL755" s="231" t="s">
        <v>224</v>
      </c>
      <c r="AM755" s="231" t="s">
        <v>224</v>
      </c>
      <c r="AN755" s="231" t="s">
        <v>224</v>
      </c>
      <c r="AO755" s="231" t="s">
        <v>224</v>
      </c>
      <c r="AP755" s="231" t="s">
        <v>224</v>
      </c>
      <c r="AQ755" s="231">
        <v>40</v>
      </c>
    </row>
    <row r="756" spans="1:43" x14ac:dyDescent="0.3">
      <c r="A756" s="231">
        <v>213293</v>
      </c>
      <c r="B756" s="231" t="s">
        <v>61</v>
      </c>
      <c r="C756" s="231" t="s">
        <v>224</v>
      </c>
      <c r="D756" s="231" t="s">
        <v>224</v>
      </c>
      <c r="E756" s="231" t="s">
        <v>224</v>
      </c>
      <c r="F756" s="231" t="s">
        <v>222</v>
      </c>
      <c r="G756" s="231" t="s">
        <v>224</v>
      </c>
      <c r="H756" s="231" t="s">
        <v>222</v>
      </c>
      <c r="I756" s="231" t="s">
        <v>224</v>
      </c>
      <c r="J756" s="231" t="s">
        <v>224</v>
      </c>
      <c r="K756" s="231" t="s">
        <v>224</v>
      </c>
      <c r="L756" s="231" t="s">
        <v>224</v>
      </c>
      <c r="M756" s="231" t="s">
        <v>222</v>
      </c>
      <c r="N756" s="231" t="s">
        <v>224</v>
      </c>
      <c r="O756" s="231" t="s">
        <v>224</v>
      </c>
      <c r="P756" s="231" t="s">
        <v>224</v>
      </c>
      <c r="Q756" s="231" t="s">
        <v>224</v>
      </c>
      <c r="R756" s="231" t="s">
        <v>224</v>
      </c>
      <c r="S756" s="231" t="s">
        <v>222</v>
      </c>
      <c r="T756" s="231" t="s">
        <v>224</v>
      </c>
      <c r="U756" s="231" t="s">
        <v>224</v>
      </c>
      <c r="V756" s="231" t="s">
        <v>224</v>
      </c>
      <c r="W756" s="231" t="s">
        <v>222</v>
      </c>
      <c r="X756" s="231" t="s">
        <v>224</v>
      </c>
      <c r="Y756" s="231" t="s">
        <v>222</v>
      </c>
      <c r="Z756" s="231" t="s">
        <v>224</v>
      </c>
      <c r="AA756" s="231" t="s">
        <v>224</v>
      </c>
      <c r="AB756" s="231" t="s">
        <v>222</v>
      </c>
      <c r="AC756" s="231" t="s">
        <v>224</v>
      </c>
      <c r="AD756" s="231" t="s">
        <v>224</v>
      </c>
      <c r="AE756" s="231" t="s">
        <v>223</v>
      </c>
      <c r="AF756" s="231" t="s">
        <v>224</v>
      </c>
      <c r="AG756" s="231" t="s">
        <v>224</v>
      </c>
      <c r="AH756" s="231" t="s">
        <v>222</v>
      </c>
      <c r="AI756" s="231" t="s">
        <v>222</v>
      </c>
      <c r="AJ756" s="231" t="s">
        <v>224</v>
      </c>
      <c r="AK756" s="231" t="s">
        <v>222</v>
      </c>
      <c r="AL756" s="231" t="s">
        <v>223</v>
      </c>
      <c r="AM756" s="231" t="s">
        <v>223</v>
      </c>
      <c r="AN756" s="231" t="s">
        <v>223</v>
      </c>
      <c r="AO756" s="231" t="s">
        <v>223</v>
      </c>
      <c r="AP756" s="231" t="s">
        <v>223</v>
      </c>
      <c r="AQ756" s="231">
        <v>40</v>
      </c>
    </row>
    <row r="757" spans="1:43" x14ac:dyDescent="0.3">
      <c r="A757" s="231">
        <v>213297</v>
      </c>
      <c r="B757" s="231" t="s">
        <v>61</v>
      </c>
      <c r="C757" s="231" t="s">
        <v>224</v>
      </c>
      <c r="D757" s="231" t="s">
        <v>224</v>
      </c>
      <c r="E757" s="231" t="s">
        <v>224</v>
      </c>
      <c r="F757" s="231" t="s">
        <v>224</v>
      </c>
      <c r="G757" s="231" t="s">
        <v>224</v>
      </c>
      <c r="H757" s="231" t="s">
        <v>224</v>
      </c>
      <c r="I757" s="231" t="s">
        <v>224</v>
      </c>
      <c r="J757" s="231" t="s">
        <v>224</v>
      </c>
      <c r="K757" s="231" t="s">
        <v>224</v>
      </c>
      <c r="L757" s="231" t="s">
        <v>224</v>
      </c>
      <c r="M757" s="231" t="s">
        <v>222</v>
      </c>
      <c r="N757" s="231" t="s">
        <v>224</v>
      </c>
      <c r="O757" s="231" t="s">
        <v>224</v>
      </c>
      <c r="P757" s="231" t="s">
        <v>224</v>
      </c>
      <c r="Q757" s="231" t="s">
        <v>224</v>
      </c>
      <c r="R757" s="231" t="s">
        <v>224</v>
      </c>
      <c r="S757" s="231" t="s">
        <v>224</v>
      </c>
      <c r="T757" s="231" t="s">
        <v>224</v>
      </c>
      <c r="U757" s="231" t="s">
        <v>224</v>
      </c>
      <c r="V757" s="231" t="s">
        <v>224</v>
      </c>
      <c r="W757" s="231" t="s">
        <v>224</v>
      </c>
      <c r="X757" s="231" t="s">
        <v>224</v>
      </c>
      <c r="Y757" s="231" t="s">
        <v>224</v>
      </c>
      <c r="Z757" s="231" t="s">
        <v>224</v>
      </c>
      <c r="AA757" s="231" t="s">
        <v>224</v>
      </c>
      <c r="AB757" s="231" t="s">
        <v>224</v>
      </c>
      <c r="AC757" s="231" t="s">
        <v>224</v>
      </c>
      <c r="AD757" s="231" t="s">
        <v>224</v>
      </c>
      <c r="AE757" s="231" t="s">
        <v>224</v>
      </c>
      <c r="AF757" s="231" t="s">
        <v>224</v>
      </c>
      <c r="AG757" s="231" t="s">
        <v>224</v>
      </c>
      <c r="AH757" s="231" t="s">
        <v>224</v>
      </c>
      <c r="AI757" s="231" t="s">
        <v>224</v>
      </c>
      <c r="AJ757" s="231" t="s">
        <v>224</v>
      </c>
      <c r="AK757" s="231" t="s">
        <v>224</v>
      </c>
      <c r="AL757" s="231" t="s">
        <v>224</v>
      </c>
      <c r="AM757" s="231" t="s">
        <v>224</v>
      </c>
      <c r="AN757" s="231" t="s">
        <v>224</v>
      </c>
      <c r="AO757" s="231" t="s">
        <v>224</v>
      </c>
      <c r="AP757" s="231" t="s">
        <v>224</v>
      </c>
      <c r="AQ757" s="231">
        <v>40</v>
      </c>
    </row>
    <row r="758" spans="1:43" x14ac:dyDescent="0.3">
      <c r="A758" s="231">
        <v>213299</v>
      </c>
      <c r="B758" s="231" t="s">
        <v>61</v>
      </c>
      <c r="C758" s="231" t="s">
        <v>224</v>
      </c>
      <c r="D758" s="231" t="s">
        <v>224</v>
      </c>
      <c r="E758" s="231" t="s">
        <v>224</v>
      </c>
      <c r="F758" s="231" t="s">
        <v>224</v>
      </c>
      <c r="G758" s="231" t="s">
        <v>222</v>
      </c>
      <c r="H758" s="231" t="s">
        <v>224</v>
      </c>
      <c r="I758" s="231" t="s">
        <v>224</v>
      </c>
      <c r="J758" s="231" t="s">
        <v>224</v>
      </c>
      <c r="K758" s="231" t="s">
        <v>224</v>
      </c>
      <c r="L758" s="231" t="s">
        <v>224</v>
      </c>
      <c r="M758" s="231" t="s">
        <v>224</v>
      </c>
      <c r="N758" s="231" t="s">
        <v>224</v>
      </c>
      <c r="O758" s="231" t="s">
        <v>224</v>
      </c>
      <c r="P758" s="231" t="s">
        <v>224</v>
      </c>
      <c r="Q758" s="231" t="s">
        <v>224</v>
      </c>
      <c r="R758" s="231" t="s">
        <v>223</v>
      </c>
      <c r="S758" s="231" t="s">
        <v>224</v>
      </c>
      <c r="T758" s="231" t="s">
        <v>224</v>
      </c>
      <c r="U758" s="231" t="s">
        <v>224</v>
      </c>
      <c r="V758" s="231" t="s">
        <v>224</v>
      </c>
      <c r="W758" s="231" t="s">
        <v>224</v>
      </c>
      <c r="X758" s="231" t="s">
        <v>224</v>
      </c>
      <c r="Y758" s="231" t="s">
        <v>222</v>
      </c>
      <c r="Z758" s="231" t="s">
        <v>224</v>
      </c>
      <c r="AA758" s="231" t="s">
        <v>222</v>
      </c>
      <c r="AB758" s="231" t="s">
        <v>224</v>
      </c>
      <c r="AC758" s="231" t="s">
        <v>224</v>
      </c>
      <c r="AD758" s="231" t="s">
        <v>222</v>
      </c>
      <c r="AE758" s="231" t="s">
        <v>224</v>
      </c>
      <c r="AF758" s="231" t="s">
        <v>224</v>
      </c>
      <c r="AG758" s="231" t="s">
        <v>222</v>
      </c>
      <c r="AH758" s="231" t="s">
        <v>224</v>
      </c>
      <c r="AI758" s="231" t="s">
        <v>224</v>
      </c>
      <c r="AJ758" s="231" t="s">
        <v>224</v>
      </c>
      <c r="AK758" s="231" t="s">
        <v>224</v>
      </c>
      <c r="AL758" s="231" t="s">
        <v>222</v>
      </c>
      <c r="AM758" s="231" t="s">
        <v>224</v>
      </c>
      <c r="AN758" s="231" t="s">
        <v>222</v>
      </c>
      <c r="AO758" s="231" t="s">
        <v>222</v>
      </c>
      <c r="AP758" s="231" t="s">
        <v>224</v>
      </c>
      <c r="AQ758" s="231">
        <v>40</v>
      </c>
    </row>
    <row r="759" spans="1:43" x14ac:dyDescent="0.3">
      <c r="A759" s="231">
        <v>213304</v>
      </c>
      <c r="B759" s="231" t="s">
        <v>61</v>
      </c>
      <c r="C759" s="231" t="s">
        <v>222</v>
      </c>
      <c r="D759" s="231" t="s">
        <v>224</v>
      </c>
      <c r="E759" s="231" t="s">
        <v>224</v>
      </c>
      <c r="F759" s="231" t="s">
        <v>224</v>
      </c>
      <c r="G759" s="231" t="s">
        <v>224</v>
      </c>
      <c r="H759" s="231" t="s">
        <v>224</v>
      </c>
      <c r="I759" s="231" t="s">
        <v>224</v>
      </c>
      <c r="J759" s="231" t="s">
        <v>224</v>
      </c>
      <c r="K759" s="231" t="s">
        <v>224</v>
      </c>
      <c r="L759" s="231" t="s">
        <v>224</v>
      </c>
      <c r="M759" s="231" t="s">
        <v>222</v>
      </c>
      <c r="N759" s="231" t="s">
        <v>224</v>
      </c>
      <c r="O759" s="231" t="s">
        <v>224</v>
      </c>
      <c r="P759" s="231" t="s">
        <v>224</v>
      </c>
      <c r="Q759" s="231" t="s">
        <v>224</v>
      </c>
      <c r="R759" s="231" t="s">
        <v>224</v>
      </c>
      <c r="S759" s="231" t="s">
        <v>224</v>
      </c>
      <c r="T759" s="231" t="s">
        <v>224</v>
      </c>
      <c r="U759" s="231" t="s">
        <v>224</v>
      </c>
      <c r="V759" s="231" t="s">
        <v>224</v>
      </c>
      <c r="W759" s="231" t="s">
        <v>222</v>
      </c>
      <c r="X759" s="231" t="s">
        <v>224</v>
      </c>
      <c r="Y759" s="231" t="s">
        <v>222</v>
      </c>
      <c r="Z759" s="231" t="s">
        <v>224</v>
      </c>
      <c r="AA759" s="231" t="s">
        <v>224</v>
      </c>
      <c r="AB759" s="231" t="s">
        <v>224</v>
      </c>
      <c r="AC759" s="231" t="s">
        <v>224</v>
      </c>
      <c r="AD759" s="231" t="s">
        <v>224</v>
      </c>
      <c r="AE759" s="231" t="s">
        <v>222</v>
      </c>
      <c r="AF759" s="231" t="s">
        <v>224</v>
      </c>
      <c r="AG759" s="231" t="s">
        <v>223</v>
      </c>
      <c r="AH759" s="231" t="s">
        <v>222</v>
      </c>
      <c r="AI759" s="231" t="s">
        <v>224</v>
      </c>
      <c r="AJ759" s="231" t="s">
        <v>224</v>
      </c>
      <c r="AK759" s="231" t="s">
        <v>224</v>
      </c>
      <c r="AL759" s="231" t="s">
        <v>223</v>
      </c>
      <c r="AM759" s="231" t="s">
        <v>223</v>
      </c>
      <c r="AN759" s="231" t="s">
        <v>224</v>
      </c>
      <c r="AO759" s="231" t="s">
        <v>224</v>
      </c>
      <c r="AP759" s="231" t="s">
        <v>224</v>
      </c>
      <c r="AQ759" s="231">
        <v>40</v>
      </c>
    </row>
    <row r="760" spans="1:43" x14ac:dyDescent="0.3">
      <c r="A760" s="231">
        <v>213308</v>
      </c>
      <c r="B760" s="231" t="s">
        <v>61</v>
      </c>
      <c r="C760" s="231" t="s">
        <v>224</v>
      </c>
      <c r="D760" s="231" t="s">
        <v>222</v>
      </c>
      <c r="E760" s="231" t="s">
        <v>224</v>
      </c>
      <c r="F760" s="231" t="s">
        <v>222</v>
      </c>
      <c r="G760" s="231" t="s">
        <v>224</v>
      </c>
      <c r="H760" s="231" t="s">
        <v>224</v>
      </c>
      <c r="I760" s="231" t="s">
        <v>222</v>
      </c>
      <c r="J760" s="231" t="s">
        <v>224</v>
      </c>
      <c r="K760" s="231" t="s">
        <v>224</v>
      </c>
      <c r="L760" s="231" t="s">
        <v>224</v>
      </c>
      <c r="M760" s="231" t="s">
        <v>224</v>
      </c>
      <c r="N760" s="231" t="s">
        <v>224</v>
      </c>
      <c r="O760" s="231" t="s">
        <v>222</v>
      </c>
      <c r="P760" s="231" t="s">
        <v>224</v>
      </c>
      <c r="Q760" s="231" t="s">
        <v>224</v>
      </c>
      <c r="R760" s="231" t="s">
        <v>224</v>
      </c>
      <c r="S760" s="231" t="s">
        <v>224</v>
      </c>
      <c r="T760" s="231" t="s">
        <v>224</v>
      </c>
      <c r="U760" s="231" t="s">
        <v>224</v>
      </c>
      <c r="V760" s="231" t="s">
        <v>224</v>
      </c>
      <c r="W760" s="231" t="s">
        <v>222</v>
      </c>
      <c r="X760" s="231" t="s">
        <v>224</v>
      </c>
      <c r="Y760" s="231" t="s">
        <v>222</v>
      </c>
      <c r="Z760" s="231" t="s">
        <v>224</v>
      </c>
      <c r="AA760" s="231" t="s">
        <v>222</v>
      </c>
      <c r="AB760" s="231" t="s">
        <v>222</v>
      </c>
      <c r="AC760" s="231" t="s">
        <v>224</v>
      </c>
      <c r="AD760" s="231" t="s">
        <v>222</v>
      </c>
      <c r="AE760" s="231" t="s">
        <v>224</v>
      </c>
      <c r="AF760" s="231" t="s">
        <v>224</v>
      </c>
      <c r="AG760" s="231" t="s">
        <v>224</v>
      </c>
      <c r="AH760" s="231" t="s">
        <v>223</v>
      </c>
      <c r="AI760" s="231" t="s">
        <v>224</v>
      </c>
      <c r="AJ760" s="231" t="s">
        <v>223</v>
      </c>
      <c r="AK760" s="231" t="s">
        <v>224</v>
      </c>
      <c r="AL760" s="231" t="s">
        <v>223</v>
      </c>
      <c r="AM760" s="231" t="s">
        <v>223</v>
      </c>
      <c r="AN760" s="231" t="s">
        <v>223</v>
      </c>
      <c r="AO760" s="231" t="s">
        <v>223</v>
      </c>
      <c r="AP760" s="231" t="s">
        <v>223</v>
      </c>
      <c r="AQ760" s="231">
        <v>40</v>
      </c>
    </row>
    <row r="761" spans="1:43" x14ac:dyDescent="0.3">
      <c r="A761" s="231">
        <v>213310</v>
      </c>
      <c r="B761" s="231" t="s">
        <v>61</v>
      </c>
      <c r="C761" s="231" t="s">
        <v>224</v>
      </c>
      <c r="D761" s="231" t="s">
        <v>224</v>
      </c>
      <c r="E761" s="231" t="s">
        <v>224</v>
      </c>
      <c r="F761" s="231" t="s">
        <v>224</v>
      </c>
      <c r="G761" s="231" t="s">
        <v>224</v>
      </c>
      <c r="H761" s="231" t="s">
        <v>224</v>
      </c>
      <c r="I761" s="231" t="s">
        <v>224</v>
      </c>
      <c r="J761" s="231" t="s">
        <v>224</v>
      </c>
      <c r="K761" s="231" t="s">
        <v>224</v>
      </c>
      <c r="L761" s="231" t="s">
        <v>224</v>
      </c>
      <c r="M761" s="231" t="s">
        <v>222</v>
      </c>
      <c r="N761" s="231" t="s">
        <v>224</v>
      </c>
      <c r="O761" s="231" t="s">
        <v>224</v>
      </c>
      <c r="P761" s="231" t="s">
        <v>224</v>
      </c>
      <c r="Q761" s="231" t="s">
        <v>222</v>
      </c>
      <c r="R761" s="231" t="s">
        <v>224</v>
      </c>
      <c r="S761" s="231" t="s">
        <v>224</v>
      </c>
      <c r="T761" s="231" t="s">
        <v>224</v>
      </c>
      <c r="U761" s="231" t="s">
        <v>224</v>
      </c>
      <c r="V761" s="231" t="s">
        <v>224</v>
      </c>
      <c r="W761" s="231" t="s">
        <v>222</v>
      </c>
      <c r="X761" s="231" t="s">
        <v>224</v>
      </c>
      <c r="Y761" s="231" t="s">
        <v>222</v>
      </c>
      <c r="Z761" s="231" t="s">
        <v>224</v>
      </c>
      <c r="AA761" s="231" t="s">
        <v>222</v>
      </c>
      <c r="AB761" s="231" t="s">
        <v>224</v>
      </c>
      <c r="AC761" s="231" t="s">
        <v>224</v>
      </c>
      <c r="AD761" s="231" t="s">
        <v>222</v>
      </c>
      <c r="AE761" s="231" t="s">
        <v>224</v>
      </c>
      <c r="AF761" s="231" t="s">
        <v>224</v>
      </c>
      <c r="AG761" s="231" t="s">
        <v>222</v>
      </c>
      <c r="AH761" s="231" t="s">
        <v>222</v>
      </c>
      <c r="AI761" s="231" t="s">
        <v>222</v>
      </c>
      <c r="AJ761" s="231" t="s">
        <v>224</v>
      </c>
      <c r="AK761" s="231" t="s">
        <v>222</v>
      </c>
      <c r="AL761" s="231" t="s">
        <v>224</v>
      </c>
      <c r="AM761" s="231" t="s">
        <v>224</v>
      </c>
      <c r="AN761" s="231" t="s">
        <v>224</v>
      </c>
      <c r="AO761" s="231" t="s">
        <v>224</v>
      </c>
      <c r="AP761" s="231" t="s">
        <v>224</v>
      </c>
      <c r="AQ761" s="231">
        <v>40</v>
      </c>
    </row>
    <row r="762" spans="1:43" x14ac:dyDescent="0.3">
      <c r="A762" s="231">
        <v>213319</v>
      </c>
      <c r="B762" s="231" t="s">
        <v>61</v>
      </c>
      <c r="C762" s="231" t="s">
        <v>224</v>
      </c>
      <c r="D762" s="231" t="s">
        <v>224</v>
      </c>
      <c r="E762" s="231" t="s">
        <v>222</v>
      </c>
      <c r="F762" s="231" t="s">
        <v>224</v>
      </c>
      <c r="G762" s="231" t="s">
        <v>222</v>
      </c>
      <c r="H762" s="231" t="s">
        <v>222</v>
      </c>
      <c r="I762" s="231" t="s">
        <v>222</v>
      </c>
      <c r="J762" s="231" t="s">
        <v>224</v>
      </c>
      <c r="K762" s="231" t="s">
        <v>224</v>
      </c>
      <c r="L762" s="231" t="s">
        <v>224</v>
      </c>
      <c r="M762" s="231" t="s">
        <v>224</v>
      </c>
      <c r="N762" s="231" t="s">
        <v>224</v>
      </c>
      <c r="O762" s="231" t="s">
        <v>224</v>
      </c>
      <c r="P762" s="231" t="s">
        <v>222</v>
      </c>
      <c r="Q762" s="231" t="s">
        <v>224</v>
      </c>
      <c r="R762" s="231" t="s">
        <v>224</v>
      </c>
      <c r="S762" s="231" t="s">
        <v>224</v>
      </c>
      <c r="T762" s="231" t="s">
        <v>224</v>
      </c>
      <c r="U762" s="231" t="s">
        <v>224</v>
      </c>
      <c r="V762" s="231" t="s">
        <v>224</v>
      </c>
      <c r="W762" s="231" t="s">
        <v>224</v>
      </c>
      <c r="X762" s="231" t="s">
        <v>224</v>
      </c>
      <c r="Y762" s="231" t="s">
        <v>224</v>
      </c>
      <c r="Z762" s="231" t="s">
        <v>222</v>
      </c>
      <c r="AA762" s="231" t="s">
        <v>222</v>
      </c>
      <c r="AB762" s="231" t="s">
        <v>224</v>
      </c>
      <c r="AC762" s="231" t="s">
        <v>224</v>
      </c>
      <c r="AD762" s="231" t="s">
        <v>222</v>
      </c>
      <c r="AE762" s="231" t="s">
        <v>222</v>
      </c>
      <c r="AF762" s="231" t="s">
        <v>224</v>
      </c>
      <c r="AG762" s="231" t="s">
        <v>224</v>
      </c>
      <c r="AH762" s="231" t="s">
        <v>222</v>
      </c>
      <c r="AI762" s="231" t="s">
        <v>224</v>
      </c>
      <c r="AJ762" s="231" t="s">
        <v>222</v>
      </c>
      <c r="AK762" s="231" t="s">
        <v>222</v>
      </c>
      <c r="AL762" s="231" t="s">
        <v>224</v>
      </c>
      <c r="AM762" s="231" t="s">
        <v>224</v>
      </c>
      <c r="AN762" s="231" t="s">
        <v>223</v>
      </c>
      <c r="AO762" s="231" t="s">
        <v>224</v>
      </c>
      <c r="AP762" s="231" t="s">
        <v>223</v>
      </c>
      <c r="AQ762" s="231">
        <v>40</v>
      </c>
    </row>
    <row r="763" spans="1:43" x14ac:dyDescent="0.3">
      <c r="A763" s="231">
        <v>213329</v>
      </c>
      <c r="B763" s="231" t="s">
        <v>61</v>
      </c>
      <c r="C763" s="231" t="s">
        <v>224</v>
      </c>
      <c r="D763" s="231" t="s">
        <v>224</v>
      </c>
      <c r="E763" s="231" t="s">
        <v>224</v>
      </c>
      <c r="F763" s="231" t="s">
        <v>224</v>
      </c>
      <c r="G763" s="231" t="s">
        <v>224</v>
      </c>
      <c r="H763" s="231" t="s">
        <v>224</v>
      </c>
      <c r="I763" s="231" t="s">
        <v>222</v>
      </c>
      <c r="J763" s="231" t="s">
        <v>224</v>
      </c>
      <c r="K763" s="231" t="s">
        <v>224</v>
      </c>
      <c r="L763" s="231" t="s">
        <v>224</v>
      </c>
      <c r="M763" s="231" t="s">
        <v>222</v>
      </c>
      <c r="N763" s="231" t="s">
        <v>224</v>
      </c>
      <c r="O763" s="231" t="s">
        <v>224</v>
      </c>
      <c r="P763" s="231" t="s">
        <v>222</v>
      </c>
      <c r="Q763" s="231" t="s">
        <v>224</v>
      </c>
      <c r="R763" s="231" t="s">
        <v>222</v>
      </c>
      <c r="S763" s="231" t="s">
        <v>224</v>
      </c>
      <c r="T763" s="231" t="s">
        <v>224</v>
      </c>
      <c r="U763" s="231" t="s">
        <v>224</v>
      </c>
      <c r="V763" s="231" t="s">
        <v>222</v>
      </c>
      <c r="W763" s="231" t="s">
        <v>224</v>
      </c>
      <c r="X763" s="231" t="s">
        <v>222</v>
      </c>
      <c r="Y763" s="231" t="s">
        <v>222</v>
      </c>
      <c r="Z763" s="231" t="s">
        <v>224</v>
      </c>
      <c r="AA763" s="231" t="s">
        <v>222</v>
      </c>
      <c r="AB763" s="231" t="s">
        <v>222</v>
      </c>
      <c r="AC763" s="231" t="s">
        <v>223</v>
      </c>
      <c r="AD763" s="231" t="s">
        <v>224</v>
      </c>
      <c r="AE763" s="231" t="s">
        <v>223</v>
      </c>
      <c r="AF763" s="231" t="s">
        <v>224</v>
      </c>
      <c r="AG763" s="231" t="s">
        <v>223</v>
      </c>
      <c r="AH763" s="231" t="s">
        <v>224</v>
      </c>
      <c r="AI763" s="231" t="s">
        <v>224</v>
      </c>
      <c r="AJ763" s="231" t="s">
        <v>224</v>
      </c>
      <c r="AK763" s="231" t="s">
        <v>224</v>
      </c>
      <c r="AL763" s="231" t="s">
        <v>223</v>
      </c>
      <c r="AM763" s="231" t="s">
        <v>223</v>
      </c>
      <c r="AN763" s="231" t="s">
        <v>223</v>
      </c>
      <c r="AO763" s="231" t="s">
        <v>223</v>
      </c>
      <c r="AP763" s="231" t="s">
        <v>223</v>
      </c>
      <c r="AQ763" s="231">
        <v>40</v>
      </c>
    </row>
    <row r="764" spans="1:43" x14ac:dyDescent="0.3">
      <c r="A764" s="231">
        <v>213344</v>
      </c>
      <c r="B764" s="231" t="s">
        <v>61</v>
      </c>
      <c r="C764" s="231" t="s">
        <v>224</v>
      </c>
      <c r="D764" s="231" t="s">
        <v>224</v>
      </c>
      <c r="E764" s="231" t="s">
        <v>224</v>
      </c>
      <c r="F764" s="231" t="s">
        <v>224</v>
      </c>
      <c r="G764" s="231" t="s">
        <v>224</v>
      </c>
      <c r="H764" s="231" t="s">
        <v>224</v>
      </c>
      <c r="I764" s="231" t="s">
        <v>224</v>
      </c>
      <c r="J764" s="231" t="s">
        <v>224</v>
      </c>
      <c r="K764" s="231" t="s">
        <v>224</v>
      </c>
      <c r="L764" s="231" t="s">
        <v>224</v>
      </c>
      <c r="M764" s="231" t="s">
        <v>222</v>
      </c>
      <c r="N764" s="231" t="s">
        <v>224</v>
      </c>
      <c r="O764" s="231" t="s">
        <v>224</v>
      </c>
      <c r="P764" s="231" t="s">
        <v>224</v>
      </c>
      <c r="Q764" s="231" t="s">
        <v>224</v>
      </c>
      <c r="R764" s="231" t="s">
        <v>224</v>
      </c>
      <c r="S764" s="231" t="s">
        <v>224</v>
      </c>
      <c r="T764" s="231" t="s">
        <v>224</v>
      </c>
      <c r="U764" s="231" t="s">
        <v>224</v>
      </c>
      <c r="V764" s="231" t="s">
        <v>224</v>
      </c>
      <c r="W764" s="231" t="s">
        <v>222</v>
      </c>
      <c r="X764" s="231" t="s">
        <v>224</v>
      </c>
      <c r="Y764" s="231" t="s">
        <v>224</v>
      </c>
      <c r="Z764" s="231" t="s">
        <v>224</v>
      </c>
      <c r="AA764" s="231" t="s">
        <v>222</v>
      </c>
      <c r="AB764" s="231" t="s">
        <v>224</v>
      </c>
      <c r="AC764" s="231" t="s">
        <v>224</v>
      </c>
      <c r="AD764" s="231" t="s">
        <v>222</v>
      </c>
      <c r="AE764" s="231" t="s">
        <v>222</v>
      </c>
      <c r="AF764" s="231" t="s">
        <v>224</v>
      </c>
      <c r="AG764" s="231" t="s">
        <v>224</v>
      </c>
      <c r="AH764" s="231" t="s">
        <v>224</v>
      </c>
      <c r="AI764" s="231" t="s">
        <v>224</v>
      </c>
      <c r="AJ764" s="231" t="s">
        <v>224</v>
      </c>
      <c r="AK764" s="231" t="s">
        <v>222</v>
      </c>
      <c r="AL764" s="231" t="s">
        <v>224</v>
      </c>
      <c r="AM764" s="231" t="s">
        <v>224</v>
      </c>
      <c r="AN764" s="231" t="s">
        <v>222</v>
      </c>
      <c r="AO764" s="231" t="s">
        <v>224</v>
      </c>
      <c r="AP764" s="231" t="s">
        <v>224</v>
      </c>
      <c r="AQ764" s="231">
        <v>40</v>
      </c>
    </row>
    <row r="765" spans="1:43" x14ac:dyDescent="0.3">
      <c r="A765" s="231">
        <v>213355</v>
      </c>
      <c r="B765" s="231" t="s">
        <v>61</v>
      </c>
      <c r="C765" s="231" t="s">
        <v>224</v>
      </c>
      <c r="D765" s="231" t="s">
        <v>224</v>
      </c>
      <c r="E765" s="231" t="s">
        <v>224</v>
      </c>
      <c r="F765" s="231" t="s">
        <v>224</v>
      </c>
      <c r="G765" s="231" t="s">
        <v>222</v>
      </c>
      <c r="H765" s="231" t="s">
        <v>222</v>
      </c>
      <c r="I765" s="231" t="s">
        <v>224</v>
      </c>
      <c r="J765" s="231" t="s">
        <v>224</v>
      </c>
      <c r="K765" s="231" t="s">
        <v>224</v>
      </c>
      <c r="L765" s="231" t="s">
        <v>222</v>
      </c>
      <c r="M765" s="231" t="s">
        <v>224</v>
      </c>
      <c r="N765" s="231" t="s">
        <v>224</v>
      </c>
      <c r="O765" s="231" t="s">
        <v>224</v>
      </c>
      <c r="P765" s="231" t="s">
        <v>224</v>
      </c>
      <c r="Q765" s="231" t="s">
        <v>224</v>
      </c>
      <c r="R765" s="231" t="s">
        <v>224</v>
      </c>
      <c r="S765" s="231" t="s">
        <v>224</v>
      </c>
      <c r="T765" s="231" t="s">
        <v>224</v>
      </c>
      <c r="U765" s="231" t="s">
        <v>224</v>
      </c>
      <c r="V765" s="231" t="s">
        <v>224</v>
      </c>
      <c r="W765" s="231" t="s">
        <v>222</v>
      </c>
      <c r="X765" s="231" t="s">
        <v>224</v>
      </c>
      <c r="Y765" s="231" t="s">
        <v>222</v>
      </c>
      <c r="Z765" s="231" t="s">
        <v>224</v>
      </c>
      <c r="AA765" s="231" t="s">
        <v>222</v>
      </c>
      <c r="AB765" s="231" t="s">
        <v>222</v>
      </c>
      <c r="AC765" s="231" t="s">
        <v>224</v>
      </c>
      <c r="AD765" s="231" t="s">
        <v>224</v>
      </c>
      <c r="AE765" s="231" t="s">
        <v>224</v>
      </c>
      <c r="AF765" s="231" t="s">
        <v>222</v>
      </c>
      <c r="AG765" s="231" t="s">
        <v>224</v>
      </c>
      <c r="AH765" s="231" t="s">
        <v>224</v>
      </c>
      <c r="AI765" s="231" t="s">
        <v>224</v>
      </c>
      <c r="AJ765" s="231" t="s">
        <v>224</v>
      </c>
      <c r="AK765" s="231" t="s">
        <v>223</v>
      </c>
      <c r="AL765" s="231" t="s">
        <v>223</v>
      </c>
      <c r="AM765" s="231" t="s">
        <v>223</v>
      </c>
      <c r="AN765" s="231" t="s">
        <v>223</v>
      </c>
      <c r="AO765" s="231" t="s">
        <v>223</v>
      </c>
      <c r="AP765" s="231" t="s">
        <v>223</v>
      </c>
      <c r="AQ765" s="231">
        <v>40</v>
      </c>
    </row>
    <row r="766" spans="1:43" x14ac:dyDescent="0.3">
      <c r="A766" s="231">
        <v>213364</v>
      </c>
      <c r="B766" s="231" t="s">
        <v>61</v>
      </c>
      <c r="C766" s="231" t="s">
        <v>224</v>
      </c>
      <c r="D766" s="231" t="s">
        <v>224</v>
      </c>
      <c r="E766" s="231" t="s">
        <v>224</v>
      </c>
      <c r="F766" s="231" t="s">
        <v>224</v>
      </c>
      <c r="G766" s="231" t="s">
        <v>222</v>
      </c>
      <c r="H766" s="231" t="s">
        <v>224</v>
      </c>
      <c r="I766" s="231" t="s">
        <v>224</v>
      </c>
      <c r="J766" s="231" t="s">
        <v>224</v>
      </c>
      <c r="K766" s="231" t="s">
        <v>224</v>
      </c>
      <c r="L766" s="231" t="s">
        <v>224</v>
      </c>
      <c r="M766" s="231" t="s">
        <v>224</v>
      </c>
      <c r="N766" s="231" t="s">
        <v>224</v>
      </c>
      <c r="O766" s="231" t="s">
        <v>224</v>
      </c>
      <c r="P766" s="231" t="s">
        <v>224</v>
      </c>
      <c r="Q766" s="231" t="s">
        <v>224</v>
      </c>
      <c r="R766" s="231" t="s">
        <v>224</v>
      </c>
      <c r="S766" s="231" t="s">
        <v>224</v>
      </c>
      <c r="T766" s="231" t="s">
        <v>224</v>
      </c>
      <c r="U766" s="231" t="s">
        <v>224</v>
      </c>
      <c r="V766" s="231" t="s">
        <v>224</v>
      </c>
      <c r="W766" s="231" t="s">
        <v>222</v>
      </c>
      <c r="X766" s="231" t="s">
        <v>224</v>
      </c>
      <c r="Y766" s="231" t="s">
        <v>224</v>
      </c>
      <c r="Z766" s="231" t="s">
        <v>222</v>
      </c>
      <c r="AA766" s="231" t="s">
        <v>222</v>
      </c>
      <c r="AB766" s="231" t="s">
        <v>224</v>
      </c>
      <c r="AC766" s="231" t="s">
        <v>224</v>
      </c>
      <c r="AD766" s="231" t="s">
        <v>224</v>
      </c>
      <c r="AE766" s="231" t="s">
        <v>224</v>
      </c>
      <c r="AF766" s="231" t="s">
        <v>224</v>
      </c>
      <c r="AG766" s="231" t="s">
        <v>224</v>
      </c>
      <c r="AH766" s="231" t="s">
        <v>224</v>
      </c>
      <c r="AI766" s="231" t="s">
        <v>224</v>
      </c>
      <c r="AJ766" s="231" t="s">
        <v>224</v>
      </c>
      <c r="AK766" s="231" t="s">
        <v>224</v>
      </c>
      <c r="AL766" s="231" t="s">
        <v>223</v>
      </c>
      <c r="AM766" s="231" t="s">
        <v>223</v>
      </c>
      <c r="AN766" s="231" t="s">
        <v>223</v>
      </c>
      <c r="AO766" s="231" t="s">
        <v>223</v>
      </c>
      <c r="AP766" s="231" t="s">
        <v>223</v>
      </c>
      <c r="AQ766" s="231">
        <v>40</v>
      </c>
    </row>
    <row r="767" spans="1:43" x14ac:dyDescent="0.3">
      <c r="A767" s="231">
        <v>213367</v>
      </c>
      <c r="B767" s="231" t="s">
        <v>61</v>
      </c>
      <c r="C767" s="231" t="s">
        <v>224</v>
      </c>
      <c r="D767" s="231" t="s">
        <v>224</v>
      </c>
      <c r="E767" s="231" t="s">
        <v>224</v>
      </c>
      <c r="F767" s="231" t="s">
        <v>224</v>
      </c>
      <c r="G767" s="231" t="s">
        <v>224</v>
      </c>
      <c r="H767" s="231" t="s">
        <v>224</v>
      </c>
      <c r="I767" s="231" t="s">
        <v>224</v>
      </c>
      <c r="J767" s="231" t="s">
        <v>224</v>
      </c>
      <c r="K767" s="231" t="s">
        <v>222</v>
      </c>
      <c r="L767" s="231" t="s">
        <v>222</v>
      </c>
      <c r="M767" s="231" t="s">
        <v>222</v>
      </c>
      <c r="N767" s="231" t="s">
        <v>224</v>
      </c>
      <c r="O767" s="231" t="s">
        <v>224</v>
      </c>
      <c r="P767" s="231" t="s">
        <v>224</v>
      </c>
      <c r="Q767" s="231" t="s">
        <v>224</v>
      </c>
      <c r="R767" s="231" t="s">
        <v>224</v>
      </c>
      <c r="S767" s="231" t="s">
        <v>224</v>
      </c>
      <c r="T767" s="231" t="s">
        <v>224</v>
      </c>
      <c r="U767" s="231" t="s">
        <v>224</v>
      </c>
      <c r="V767" s="231" t="s">
        <v>224</v>
      </c>
      <c r="W767" s="231" t="s">
        <v>224</v>
      </c>
      <c r="X767" s="231" t="s">
        <v>224</v>
      </c>
      <c r="Y767" s="231" t="s">
        <v>224</v>
      </c>
      <c r="Z767" s="231" t="s">
        <v>224</v>
      </c>
      <c r="AA767" s="231" t="s">
        <v>224</v>
      </c>
      <c r="AB767" s="231" t="s">
        <v>224</v>
      </c>
      <c r="AC767" s="231" t="s">
        <v>224</v>
      </c>
      <c r="AD767" s="231" t="s">
        <v>224</v>
      </c>
      <c r="AE767" s="231" t="s">
        <v>222</v>
      </c>
      <c r="AF767" s="231" t="s">
        <v>222</v>
      </c>
      <c r="AG767" s="231" t="s">
        <v>222</v>
      </c>
      <c r="AH767" s="231" t="s">
        <v>224</v>
      </c>
      <c r="AI767" s="231" t="s">
        <v>224</v>
      </c>
      <c r="AJ767" s="231" t="s">
        <v>224</v>
      </c>
      <c r="AK767" s="231" t="s">
        <v>224</v>
      </c>
      <c r="AL767" s="231" t="s">
        <v>224</v>
      </c>
      <c r="AM767" s="231" t="s">
        <v>224</v>
      </c>
      <c r="AN767" s="231" t="s">
        <v>224</v>
      </c>
      <c r="AO767" s="231" t="s">
        <v>224</v>
      </c>
      <c r="AP767" s="231" t="s">
        <v>224</v>
      </c>
      <c r="AQ767" s="231">
        <v>40</v>
      </c>
    </row>
    <row r="768" spans="1:43" x14ac:dyDescent="0.3">
      <c r="A768" s="231">
        <v>213374</v>
      </c>
      <c r="B768" s="231" t="s">
        <v>61</v>
      </c>
      <c r="C768" s="231" t="s">
        <v>222</v>
      </c>
      <c r="D768" s="231" t="s">
        <v>224</v>
      </c>
      <c r="E768" s="231" t="s">
        <v>224</v>
      </c>
      <c r="F768" s="231" t="s">
        <v>222</v>
      </c>
      <c r="G768" s="231" t="s">
        <v>222</v>
      </c>
      <c r="H768" s="231" t="s">
        <v>224</v>
      </c>
      <c r="I768" s="231" t="s">
        <v>222</v>
      </c>
      <c r="J768" s="231" t="s">
        <v>222</v>
      </c>
      <c r="K768" s="231" t="s">
        <v>224</v>
      </c>
      <c r="L768" s="231" t="s">
        <v>224</v>
      </c>
      <c r="M768" s="231" t="s">
        <v>224</v>
      </c>
      <c r="N768" s="231" t="s">
        <v>224</v>
      </c>
      <c r="O768" s="231" t="s">
        <v>224</v>
      </c>
      <c r="P768" s="231" t="s">
        <v>222</v>
      </c>
      <c r="Q768" s="231" t="s">
        <v>224</v>
      </c>
      <c r="R768" s="231" t="s">
        <v>222</v>
      </c>
      <c r="S768" s="231" t="s">
        <v>224</v>
      </c>
      <c r="T768" s="231" t="s">
        <v>224</v>
      </c>
      <c r="U768" s="231" t="s">
        <v>224</v>
      </c>
      <c r="V768" s="231" t="s">
        <v>224</v>
      </c>
      <c r="W768" s="231" t="s">
        <v>224</v>
      </c>
      <c r="X768" s="231" t="s">
        <v>224</v>
      </c>
      <c r="Y768" s="231" t="s">
        <v>222</v>
      </c>
      <c r="Z768" s="231" t="s">
        <v>222</v>
      </c>
      <c r="AA768" s="231" t="s">
        <v>222</v>
      </c>
      <c r="AB768" s="231" t="s">
        <v>224</v>
      </c>
      <c r="AC768" s="231" t="s">
        <v>224</v>
      </c>
      <c r="AD768" s="231" t="s">
        <v>222</v>
      </c>
      <c r="AE768" s="231" t="s">
        <v>222</v>
      </c>
      <c r="AF768" s="231" t="s">
        <v>222</v>
      </c>
      <c r="AG768" s="231" t="s">
        <v>222</v>
      </c>
      <c r="AH768" s="231" t="s">
        <v>222</v>
      </c>
      <c r="AI768" s="231" t="s">
        <v>222</v>
      </c>
      <c r="AJ768" s="231" t="s">
        <v>224</v>
      </c>
      <c r="AK768" s="231" t="s">
        <v>222</v>
      </c>
      <c r="AL768" s="231" t="s">
        <v>223</v>
      </c>
      <c r="AM768" s="231" t="s">
        <v>223</v>
      </c>
      <c r="AN768" s="231" t="s">
        <v>223</v>
      </c>
      <c r="AO768" s="231" t="s">
        <v>223</v>
      </c>
      <c r="AP768" s="231" t="s">
        <v>223</v>
      </c>
      <c r="AQ768" s="231">
        <v>40</v>
      </c>
    </row>
    <row r="769" spans="1:43" x14ac:dyDescent="0.3">
      <c r="A769" s="231">
        <v>213394</v>
      </c>
      <c r="B769" s="231" t="s">
        <v>61</v>
      </c>
      <c r="C769" s="231" t="s">
        <v>224</v>
      </c>
      <c r="D769" s="231" t="s">
        <v>224</v>
      </c>
      <c r="E769" s="231" t="s">
        <v>224</v>
      </c>
      <c r="F769" s="231" t="s">
        <v>222</v>
      </c>
      <c r="G769" s="231" t="s">
        <v>224</v>
      </c>
      <c r="H769" s="231" t="s">
        <v>224</v>
      </c>
      <c r="I769" s="231" t="s">
        <v>224</v>
      </c>
      <c r="J769" s="231" t="s">
        <v>224</v>
      </c>
      <c r="K769" s="231" t="s">
        <v>224</v>
      </c>
      <c r="L769" s="231" t="s">
        <v>224</v>
      </c>
      <c r="M769" s="231" t="s">
        <v>222</v>
      </c>
      <c r="N769" s="231" t="s">
        <v>224</v>
      </c>
      <c r="O769" s="231" t="s">
        <v>224</v>
      </c>
      <c r="P769" s="231" t="s">
        <v>224</v>
      </c>
      <c r="Q769" s="231" t="s">
        <v>224</v>
      </c>
      <c r="R769" s="231" t="s">
        <v>224</v>
      </c>
      <c r="S769" s="231" t="s">
        <v>224</v>
      </c>
      <c r="T769" s="231" t="s">
        <v>224</v>
      </c>
      <c r="U769" s="231" t="s">
        <v>224</v>
      </c>
      <c r="V769" s="231" t="s">
        <v>224</v>
      </c>
      <c r="W769" s="231" t="s">
        <v>224</v>
      </c>
      <c r="X769" s="231" t="s">
        <v>224</v>
      </c>
      <c r="Y769" s="231" t="s">
        <v>224</v>
      </c>
      <c r="Z769" s="231" t="s">
        <v>224</v>
      </c>
      <c r="AA769" s="231" t="s">
        <v>222</v>
      </c>
      <c r="AB769" s="231" t="s">
        <v>222</v>
      </c>
      <c r="AC769" s="231" t="s">
        <v>224</v>
      </c>
      <c r="AD769" s="231" t="s">
        <v>224</v>
      </c>
      <c r="AE769" s="231" t="s">
        <v>224</v>
      </c>
      <c r="AF769" s="231" t="s">
        <v>223</v>
      </c>
      <c r="AG769" s="231" t="s">
        <v>224</v>
      </c>
      <c r="AH769" s="231" t="s">
        <v>224</v>
      </c>
      <c r="AI769" s="231" t="s">
        <v>224</v>
      </c>
      <c r="AJ769" s="231" t="s">
        <v>224</v>
      </c>
      <c r="AK769" s="231" t="s">
        <v>224</v>
      </c>
      <c r="AL769" s="231" t="s">
        <v>223</v>
      </c>
      <c r="AM769" s="231" t="s">
        <v>223</v>
      </c>
      <c r="AN769" s="231" t="s">
        <v>223</v>
      </c>
      <c r="AO769" s="231" t="s">
        <v>223</v>
      </c>
      <c r="AP769" s="231" t="s">
        <v>223</v>
      </c>
      <c r="AQ769" s="231">
        <v>40</v>
      </c>
    </row>
    <row r="770" spans="1:43" x14ac:dyDescent="0.3">
      <c r="A770" s="231">
        <v>213398</v>
      </c>
      <c r="B770" s="231" t="s">
        <v>61</v>
      </c>
      <c r="C770" s="231" t="s">
        <v>222</v>
      </c>
      <c r="D770" s="231" t="s">
        <v>222</v>
      </c>
      <c r="E770" s="231" t="s">
        <v>222</v>
      </c>
      <c r="F770" s="231" t="s">
        <v>222</v>
      </c>
      <c r="G770" s="231" t="s">
        <v>224</v>
      </c>
      <c r="H770" s="231" t="s">
        <v>222</v>
      </c>
      <c r="I770" s="231" t="s">
        <v>224</v>
      </c>
      <c r="J770" s="231" t="s">
        <v>224</v>
      </c>
      <c r="K770" s="231" t="s">
        <v>224</v>
      </c>
      <c r="L770" s="231" t="s">
        <v>224</v>
      </c>
      <c r="M770" s="231" t="s">
        <v>224</v>
      </c>
      <c r="N770" s="231" t="s">
        <v>224</v>
      </c>
      <c r="O770" s="231" t="s">
        <v>224</v>
      </c>
      <c r="P770" s="231" t="s">
        <v>224</v>
      </c>
      <c r="Q770" s="231" t="s">
        <v>224</v>
      </c>
      <c r="R770" s="231" t="s">
        <v>224</v>
      </c>
      <c r="S770" s="231" t="s">
        <v>224</v>
      </c>
      <c r="T770" s="231" t="s">
        <v>224</v>
      </c>
      <c r="U770" s="231" t="s">
        <v>224</v>
      </c>
      <c r="V770" s="231" t="s">
        <v>224</v>
      </c>
      <c r="W770" s="231" t="s">
        <v>224</v>
      </c>
      <c r="X770" s="231" t="s">
        <v>224</v>
      </c>
      <c r="Y770" s="231" t="s">
        <v>224</v>
      </c>
      <c r="Z770" s="231" t="s">
        <v>224</v>
      </c>
      <c r="AA770" s="231" t="s">
        <v>224</v>
      </c>
      <c r="AB770" s="231" t="s">
        <v>224</v>
      </c>
      <c r="AC770" s="231" t="s">
        <v>224</v>
      </c>
      <c r="AD770" s="231" t="s">
        <v>224</v>
      </c>
      <c r="AE770" s="231" t="s">
        <v>224</v>
      </c>
      <c r="AF770" s="231" t="s">
        <v>224</v>
      </c>
      <c r="AG770" s="231" t="s">
        <v>223</v>
      </c>
      <c r="AH770" s="231" t="s">
        <v>224</v>
      </c>
      <c r="AI770" s="231" t="s">
        <v>224</v>
      </c>
      <c r="AJ770" s="231" t="s">
        <v>223</v>
      </c>
      <c r="AK770" s="231" t="s">
        <v>223</v>
      </c>
      <c r="AL770" s="231" t="s">
        <v>223</v>
      </c>
      <c r="AM770" s="231" t="s">
        <v>223</v>
      </c>
      <c r="AN770" s="231" t="s">
        <v>223</v>
      </c>
      <c r="AO770" s="231" t="s">
        <v>223</v>
      </c>
      <c r="AP770" s="231" t="s">
        <v>223</v>
      </c>
      <c r="AQ770" s="231">
        <v>40</v>
      </c>
    </row>
    <row r="771" spans="1:43" x14ac:dyDescent="0.3">
      <c r="A771" s="231">
        <v>213402</v>
      </c>
      <c r="B771" s="231" t="s">
        <v>61</v>
      </c>
      <c r="C771" s="231" t="s">
        <v>222</v>
      </c>
      <c r="D771" s="231" t="s">
        <v>224</v>
      </c>
      <c r="E771" s="231" t="s">
        <v>222</v>
      </c>
      <c r="F771" s="231" t="s">
        <v>222</v>
      </c>
      <c r="G771" s="231" t="s">
        <v>222</v>
      </c>
      <c r="H771" s="231" t="s">
        <v>224</v>
      </c>
      <c r="I771" s="231" t="s">
        <v>224</v>
      </c>
      <c r="J771" s="231" t="s">
        <v>222</v>
      </c>
      <c r="K771" s="231" t="s">
        <v>224</v>
      </c>
      <c r="L771" s="231" t="s">
        <v>224</v>
      </c>
      <c r="M771" s="231" t="s">
        <v>222</v>
      </c>
      <c r="N771" s="231" t="s">
        <v>224</v>
      </c>
      <c r="O771" s="231" t="s">
        <v>224</v>
      </c>
      <c r="P771" s="231" t="s">
        <v>222</v>
      </c>
      <c r="Q771" s="231" t="s">
        <v>224</v>
      </c>
      <c r="R771" s="231" t="s">
        <v>224</v>
      </c>
      <c r="S771" s="231" t="s">
        <v>224</v>
      </c>
      <c r="T771" s="231" t="s">
        <v>224</v>
      </c>
      <c r="U771" s="231" t="s">
        <v>224</v>
      </c>
      <c r="V771" s="231" t="s">
        <v>224</v>
      </c>
      <c r="W771" s="231" t="s">
        <v>224</v>
      </c>
      <c r="X771" s="231" t="s">
        <v>224</v>
      </c>
      <c r="Y771" s="231" t="s">
        <v>222</v>
      </c>
      <c r="Z771" s="231" t="s">
        <v>224</v>
      </c>
      <c r="AA771" s="231" t="s">
        <v>224</v>
      </c>
      <c r="AB771" s="231" t="s">
        <v>224</v>
      </c>
      <c r="AC771" s="231" t="s">
        <v>224</v>
      </c>
      <c r="AD771" s="231" t="s">
        <v>224</v>
      </c>
      <c r="AE771" s="231" t="s">
        <v>222</v>
      </c>
      <c r="AF771" s="231" t="s">
        <v>224</v>
      </c>
      <c r="AG771" s="231" t="s">
        <v>224</v>
      </c>
      <c r="AH771" s="231" t="s">
        <v>224</v>
      </c>
      <c r="AI771" s="231" t="s">
        <v>224</v>
      </c>
      <c r="AJ771" s="231" t="s">
        <v>224</v>
      </c>
      <c r="AK771" s="231" t="s">
        <v>222</v>
      </c>
      <c r="AL771" s="231" t="s">
        <v>224</v>
      </c>
      <c r="AM771" s="231" t="s">
        <v>224</v>
      </c>
      <c r="AN771" s="231" t="s">
        <v>224</v>
      </c>
      <c r="AO771" s="231" t="s">
        <v>224</v>
      </c>
      <c r="AP771" s="231" t="s">
        <v>224</v>
      </c>
      <c r="AQ771" s="231">
        <v>40</v>
      </c>
    </row>
    <row r="772" spans="1:43" x14ac:dyDescent="0.3">
      <c r="A772" s="231">
        <v>213411</v>
      </c>
      <c r="B772" s="231" t="s">
        <v>61</v>
      </c>
      <c r="C772" s="231" t="s">
        <v>224</v>
      </c>
      <c r="D772" s="231" t="s">
        <v>222</v>
      </c>
      <c r="E772" s="231" t="s">
        <v>222</v>
      </c>
      <c r="F772" s="231" t="s">
        <v>222</v>
      </c>
      <c r="G772" s="231" t="s">
        <v>222</v>
      </c>
      <c r="H772" s="231" t="s">
        <v>224</v>
      </c>
      <c r="I772" s="231" t="s">
        <v>222</v>
      </c>
      <c r="J772" s="231" t="s">
        <v>224</v>
      </c>
      <c r="K772" s="231" t="s">
        <v>224</v>
      </c>
      <c r="L772" s="231" t="s">
        <v>222</v>
      </c>
      <c r="M772" s="231" t="s">
        <v>224</v>
      </c>
      <c r="N772" s="231" t="s">
        <v>224</v>
      </c>
      <c r="O772" s="231" t="s">
        <v>224</v>
      </c>
      <c r="P772" s="231" t="s">
        <v>222</v>
      </c>
      <c r="Q772" s="231" t="s">
        <v>224</v>
      </c>
      <c r="R772" s="231" t="s">
        <v>224</v>
      </c>
      <c r="S772" s="231" t="s">
        <v>224</v>
      </c>
      <c r="T772" s="231" t="s">
        <v>224</v>
      </c>
      <c r="U772" s="231" t="s">
        <v>224</v>
      </c>
      <c r="V772" s="231" t="s">
        <v>222</v>
      </c>
      <c r="W772" s="231" t="s">
        <v>224</v>
      </c>
      <c r="X772" s="231" t="s">
        <v>222</v>
      </c>
      <c r="Y772" s="231" t="s">
        <v>224</v>
      </c>
      <c r="Z772" s="231" t="s">
        <v>222</v>
      </c>
      <c r="AA772" s="231" t="s">
        <v>222</v>
      </c>
      <c r="AB772" s="231" t="s">
        <v>224</v>
      </c>
      <c r="AC772" s="231" t="s">
        <v>224</v>
      </c>
      <c r="AD772" s="231" t="s">
        <v>224</v>
      </c>
      <c r="AE772" s="231" t="s">
        <v>224</v>
      </c>
      <c r="AF772" s="231" t="s">
        <v>224</v>
      </c>
      <c r="AG772" s="231" t="s">
        <v>224</v>
      </c>
      <c r="AH772" s="231" t="s">
        <v>223</v>
      </c>
      <c r="AI772" s="231" t="s">
        <v>223</v>
      </c>
      <c r="AJ772" s="231" t="s">
        <v>224</v>
      </c>
      <c r="AK772" s="231" t="s">
        <v>223</v>
      </c>
      <c r="AL772" s="231" t="s">
        <v>223</v>
      </c>
      <c r="AM772" s="231" t="s">
        <v>223</v>
      </c>
      <c r="AN772" s="231" t="s">
        <v>223</v>
      </c>
      <c r="AO772" s="231" t="s">
        <v>223</v>
      </c>
      <c r="AP772" s="231" t="s">
        <v>223</v>
      </c>
      <c r="AQ772" s="231">
        <v>40</v>
      </c>
    </row>
    <row r="773" spans="1:43" x14ac:dyDescent="0.3">
      <c r="A773" s="231">
        <v>213433</v>
      </c>
      <c r="B773" s="231" t="s">
        <v>61</v>
      </c>
      <c r="C773" s="231" t="s">
        <v>224</v>
      </c>
      <c r="D773" s="231" t="s">
        <v>224</v>
      </c>
      <c r="E773" s="231" t="s">
        <v>224</v>
      </c>
      <c r="F773" s="231" t="s">
        <v>224</v>
      </c>
      <c r="G773" s="231" t="s">
        <v>222</v>
      </c>
      <c r="H773" s="231" t="s">
        <v>222</v>
      </c>
      <c r="I773" s="231" t="s">
        <v>224</v>
      </c>
      <c r="J773" s="231" t="s">
        <v>224</v>
      </c>
      <c r="K773" s="231" t="s">
        <v>224</v>
      </c>
      <c r="L773" s="231" t="s">
        <v>224</v>
      </c>
      <c r="M773" s="231" t="s">
        <v>224</v>
      </c>
      <c r="N773" s="231" t="s">
        <v>224</v>
      </c>
      <c r="O773" s="231" t="s">
        <v>224</v>
      </c>
      <c r="P773" s="231" t="s">
        <v>222</v>
      </c>
      <c r="Q773" s="231" t="s">
        <v>224</v>
      </c>
      <c r="R773" s="231" t="s">
        <v>224</v>
      </c>
      <c r="S773" s="231" t="s">
        <v>224</v>
      </c>
      <c r="T773" s="231" t="s">
        <v>224</v>
      </c>
      <c r="U773" s="231" t="s">
        <v>224</v>
      </c>
      <c r="V773" s="231" t="s">
        <v>224</v>
      </c>
      <c r="W773" s="231" t="s">
        <v>224</v>
      </c>
      <c r="X773" s="231" t="s">
        <v>224</v>
      </c>
      <c r="Y773" s="231" t="s">
        <v>222</v>
      </c>
      <c r="Z773" s="231" t="s">
        <v>224</v>
      </c>
      <c r="AA773" s="231" t="s">
        <v>224</v>
      </c>
      <c r="AB773" s="231" t="s">
        <v>224</v>
      </c>
      <c r="AC773" s="231" t="s">
        <v>224</v>
      </c>
      <c r="AD773" s="231" t="s">
        <v>224</v>
      </c>
      <c r="AE773" s="231" t="s">
        <v>224</v>
      </c>
      <c r="AF773" s="231" t="s">
        <v>224</v>
      </c>
      <c r="AG773" s="231" t="s">
        <v>224</v>
      </c>
      <c r="AH773" s="231" t="s">
        <v>224</v>
      </c>
      <c r="AI773" s="231" t="s">
        <v>224</v>
      </c>
      <c r="AJ773" s="231" t="s">
        <v>224</v>
      </c>
      <c r="AK773" s="231" t="s">
        <v>224</v>
      </c>
      <c r="AL773" s="231" t="s">
        <v>223</v>
      </c>
      <c r="AM773" s="231" t="s">
        <v>223</v>
      </c>
      <c r="AN773" s="231" t="s">
        <v>223</v>
      </c>
      <c r="AO773" s="231" t="s">
        <v>223</v>
      </c>
      <c r="AP773" s="231" t="s">
        <v>223</v>
      </c>
      <c r="AQ773" s="231">
        <v>40</v>
      </c>
    </row>
    <row r="774" spans="1:43" x14ac:dyDescent="0.3">
      <c r="A774" s="231">
        <v>213445</v>
      </c>
      <c r="B774" s="231" t="s">
        <v>61</v>
      </c>
      <c r="C774" s="231" t="s">
        <v>224</v>
      </c>
      <c r="D774" s="231" t="s">
        <v>224</v>
      </c>
      <c r="E774" s="231" t="s">
        <v>224</v>
      </c>
      <c r="F774" s="231" t="s">
        <v>224</v>
      </c>
      <c r="G774" s="231" t="s">
        <v>224</v>
      </c>
      <c r="H774" s="231" t="s">
        <v>224</v>
      </c>
      <c r="I774" s="231" t="s">
        <v>224</v>
      </c>
      <c r="J774" s="231" t="s">
        <v>222</v>
      </c>
      <c r="K774" s="231" t="s">
        <v>224</v>
      </c>
      <c r="L774" s="231" t="s">
        <v>224</v>
      </c>
      <c r="M774" s="231" t="s">
        <v>224</v>
      </c>
      <c r="N774" s="231" t="s">
        <v>224</v>
      </c>
      <c r="O774" s="231" t="s">
        <v>224</v>
      </c>
      <c r="P774" s="231" t="s">
        <v>222</v>
      </c>
      <c r="Q774" s="231" t="s">
        <v>224</v>
      </c>
      <c r="R774" s="231" t="s">
        <v>224</v>
      </c>
      <c r="S774" s="231" t="s">
        <v>224</v>
      </c>
      <c r="T774" s="231" t="s">
        <v>224</v>
      </c>
      <c r="U774" s="231" t="s">
        <v>224</v>
      </c>
      <c r="V774" s="231" t="s">
        <v>222</v>
      </c>
      <c r="W774" s="231" t="s">
        <v>222</v>
      </c>
      <c r="X774" s="231" t="s">
        <v>224</v>
      </c>
      <c r="Y774" s="231" t="s">
        <v>222</v>
      </c>
      <c r="Z774" s="231" t="s">
        <v>222</v>
      </c>
      <c r="AA774" s="231" t="s">
        <v>222</v>
      </c>
      <c r="AB774" s="231" t="s">
        <v>222</v>
      </c>
      <c r="AC774" s="231" t="s">
        <v>224</v>
      </c>
      <c r="AD774" s="231" t="s">
        <v>222</v>
      </c>
      <c r="AE774" s="231" t="s">
        <v>224</v>
      </c>
      <c r="AF774" s="231" t="s">
        <v>224</v>
      </c>
      <c r="AG774" s="231" t="s">
        <v>224</v>
      </c>
      <c r="AH774" s="231" t="s">
        <v>224</v>
      </c>
      <c r="AI774" s="231" t="s">
        <v>224</v>
      </c>
      <c r="AJ774" s="231" t="s">
        <v>224</v>
      </c>
      <c r="AK774" s="231" t="s">
        <v>224</v>
      </c>
      <c r="AL774" s="231" t="s">
        <v>223</v>
      </c>
      <c r="AM774" s="231" t="s">
        <v>223</v>
      </c>
      <c r="AN774" s="231" t="s">
        <v>223</v>
      </c>
      <c r="AO774" s="231" t="s">
        <v>223</v>
      </c>
      <c r="AP774" s="231" t="s">
        <v>223</v>
      </c>
      <c r="AQ774" s="231">
        <v>40</v>
      </c>
    </row>
    <row r="775" spans="1:43" x14ac:dyDescent="0.3">
      <c r="A775" s="231">
        <v>213459</v>
      </c>
      <c r="B775" s="231" t="s">
        <v>61</v>
      </c>
      <c r="C775" s="231" t="s">
        <v>224</v>
      </c>
      <c r="D775" s="231" t="s">
        <v>224</v>
      </c>
      <c r="E775" s="231" t="s">
        <v>224</v>
      </c>
      <c r="F775" s="231" t="s">
        <v>224</v>
      </c>
      <c r="G775" s="231" t="s">
        <v>224</v>
      </c>
      <c r="H775" s="231" t="s">
        <v>223</v>
      </c>
      <c r="I775" s="231" t="s">
        <v>224</v>
      </c>
      <c r="J775" s="231" t="s">
        <v>222</v>
      </c>
      <c r="K775" s="231" t="s">
        <v>224</v>
      </c>
      <c r="L775" s="231" t="s">
        <v>224</v>
      </c>
      <c r="M775" s="231" t="s">
        <v>222</v>
      </c>
      <c r="N775" s="231" t="s">
        <v>224</v>
      </c>
      <c r="O775" s="231" t="s">
        <v>224</v>
      </c>
      <c r="P775" s="231" t="s">
        <v>224</v>
      </c>
      <c r="Q775" s="231" t="s">
        <v>224</v>
      </c>
      <c r="R775" s="231" t="s">
        <v>224</v>
      </c>
      <c r="S775" s="231" t="s">
        <v>224</v>
      </c>
      <c r="T775" s="231" t="s">
        <v>224</v>
      </c>
      <c r="U775" s="231" t="s">
        <v>224</v>
      </c>
      <c r="V775" s="231" t="s">
        <v>224</v>
      </c>
      <c r="W775" s="231" t="s">
        <v>222</v>
      </c>
      <c r="X775" s="231" t="s">
        <v>224</v>
      </c>
      <c r="Y775" s="231" t="s">
        <v>222</v>
      </c>
      <c r="Z775" s="231" t="s">
        <v>224</v>
      </c>
      <c r="AA775" s="231" t="s">
        <v>222</v>
      </c>
      <c r="AB775" s="231" t="s">
        <v>222</v>
      </c>
      <c r="AC775" s="231" t="s">
        <v>224</v>
      </c>
      <c r="AD775" s="231" t="s">
        <v>224</v>
      </c>
      <c r="AE775" s="231" t="s">
        <v>222</v>
      </c>
      <c r="AF775" s="231" t="s">
        <v>222</v>
      </c>
      <c r="AG775" s="231" t="s">
        <v>223</v>
      </c>
      <c r="AH775" s="231" t="s">
        <v>223</v>
      </c>
      <c r="AI775" s="231" t="s">
        <v>224</v>
      </c>
      <c r="AJ775" s="231" t="s">
        <v>223</v>
      </c>
      <c r="AK775" s="231" t="s">
        <v>223</v>
      </c>
      <c r="AL775" s="231" t="s">
        <v>223</v>
      </c>
      <c r="AM775" s="231" t="s">
        <v>223</v>
      </c>
      <c r="AN775" s="231" t="s">
        <v>223</v>
      </c>
      <c r="AO775" s="231" t="s">
        <v>223</v>
      </c>
      <c r="AP775" s="231" t="s">
        <v>223</v>
      </c>
      <c r="AQ775" s="231">
        <v>40</v>
      </c>
    </row>
    <row r="776" spans="1:43" x14ac:dyDescent="0.3">
      <c r="A776" s="231">
        <v>213468</v>
      </c>
      <c r="B776" s="231" t="s">
        <v>61</v>
      </c>
      <c r="C776" s="231" t="s">
        <v>224</v>
      </c>
      <c r="D776" s="231" t="s">
        <v>222</v>
      </c>
      <c r="E776" s="231" t="s">
        <v>222</v>
      </c>
      <c r="F776" s="231" t="s">
        <v>222</v>
      </c>
      <c r="G776" s="231" t="s">
        <v>222</v>
      </c>
      <c r="H776" s="231" t="s">
        <v>224</v>
      </c>
      <c r="I776" s="231" t="s">
        <v>224</v>
      </c>
      <c r="J776" s="231" t="s">
        <v>224</v>
      </c>
      <c r="K776" s="231" t="s">
        <v>224</v>
      </c>
      <c r="L776" s="231" t="s">
        <v>224</v>
      </c>
      <c r="M776" s="231" t="s">
        <v>224</v>
      </c>
      <c r="N776" s="231" t="s">
        <v>224</v>
      </c>
      <c r="O776" s="231" t="s">
        <v>224</v>
      </c>
      <c r="P776" s="231" t="s">
        <v>224</v>
      </c>
      <c r="Q776" s="231" t="s">
        <v>224</v>
      </c>
      <c r="R776" s="231" t="s">
        <v>224</v>
      </c>
      <c r="S776" s="231" t="s">
        <v>224</v>
      </c>
      <c r="T776" s="231" t="s">
        <v>224</v>
      </c>
      <c r="U776" s="231" t="s">
        <v>224</v>
      </c>
      <c r="V776" s="231" t="s">
        <v>224</v>
      </c>
      <c r="W776" s="231" t="s">
        <v>222</v>
      </c>
      <c r="X776" s="231" t="s">
        <v>222</v>
      </c>
      <c r="Y776" s="231" t="s">
        <v>224</v>
      </c>
      <c r="Z776" s="231" t="s">
        <v>224</v>
      </c>
      <c r="AA776" s="231" t="s">
        <v>222</v>
      </c>
      <c r="AB776" s="231" t="s">
        <v>224</v>
      </c>
      <c r="AC776" s="231" t="s">
        <v>224</v>
      </c>
      <c r="AD776" s="231" t="s">
        <v>224</v>
      </c>
      <c r="AE776" s="231" t="s">
        <v>222</v>
      </c>
      <c r="AF776" s="231" t="s">
        <v>224</v>
      </c>
      <c r="AG776" s="231" t="s">
        <v>224</v>
      </c>
      <c r="AH776" s="231" t="s">
        <v>224</v>
      </c>
      <c r="AI776" s="231" t="s">
        <v>224</v>
      </c>
      <c r="AJ776" s="231" t="s">
        <v>224</v>
      </c>
      <c r="AK776" s="231" t="s">
        <v>224</v>
      </c>
      <c r="AL776" s="231" t="s">
        <v>223</v>
      </c>
      <c r="AM776" s="231" t="s">
        <v>223</v>
      </c>
      <c r="AN776" s="231" t="s">
        <v>223</v>
      </c>
      <c r="AO776" s="231" t="s">
        <v>223</v>
      </c>
      <c r="AP776" s="231" t="s">
        <v>223</v>
      </c>
      <c r="AQ776" s="231">
        <v>40</v>
      </c>
    </row>
    <row r="777" spans="1:43" x14ac:dyDescent="0.3">
      <c r="A777" s="231">
        <v>213492</v>
      </c>
      <c r="B777" s="231" t="s">
        <v>61</v>
      </c>
      <c r="C777" s="231" t="s">
        <v>224</v>
      </c>
      <c r="D777" s="231" t="s">
        <v>224</v>
      </c>
      <c r="E777" s="231" t="s">
        <v>224</v>
      </c>
      <c r="F777" s="231" t="s">
        <v>224</v>
      </c>
      <c r="G777" s="231" t="s">
        <v>224</v>
      </c>
      <c r="H777" s="231" t="s">
        <v>224</v>
      </c>
      <c r="I777" s="231" t="s">
        <v>224</v>
      </c>
      <c r="J777" s="231" t="s">
        <v>224</v>
      </c>
      <c r="K777" s="231" t="s">
        <v>224</v>
      </c>
      <c r="L777" s="231" t="s">
        <v>224</v>
      </c>
      <c r="M777" s="231" t="s">
        <v>222</v>
      </c>
      <c r="N777" s="231" t="s">
        <v>224</v>
      </c>
      <c r="O777" s="231" t="s">
        <v>224</v>
      </c>
      <c r="P777" s="231" t="s">
        <v>224</v>
      </c>
      <c r="Q777" s="231" t="s">
        <v>224</v>
      </c>
      <c r="R777" s="231" t="s">
        <v>224</v>
      </c>
      <c r="S777" s="231" t="s">
        <v>224</v>
      </c>
      <c r="T777" s="231" t="s">
        <v>224</v>
      </c>
      <c r="U777" s="231" t="s">
        <v>224</v>
      </c>
      <c r="V777" s="231" t="s">
        <v>224</v>
      </c>
      <c r="W777" s="231" t="s">
        <v>224</v>
      </c>
      <c r="X777" s="231" t="s">
        <v>224</v>
      </c>
      <c r="Y777" s="231" t="s">
        <v>224</v>
      </c>
      <c r="Z777" s="231" t="s">
        <v>224</v>
      </c>
      <c r="AA777" s="231" t="s">
        <v>224</v>
      </c>
      <c r="AB777" s="231" t="s">
        <v>224</v>
      </c>
      <c r="AC777" s="231" t="s">
        <v>224</v>
      </c>
      <c r="AD777" s="231" t="s">
        <v>224</v>
      </c>
      <c r="AE777" s="231" t="s">
        <v>224</v>
      </c>
      <c r="AF777" s="231" t="s">
        <v>224</v>
      </c>
      <c r="AG777" s="231" t="s">
        <v>222</v>
      </c>
      <c r="AH777" s="231" t="s">
        <v>224</v>
      </c>
      <c r="AI777" s="231" t="s">
        <v>224</v>
      </c>
      <c r="AJ777" s="231" t="s">
        <v>224</v>
      </c>
      <c r="AK777" s="231" t="s">
        <v>224</v>
      </c>
      <c r="AL777" s="231" t="s">
        <v>223</v>
      </c>
      <c r="AM777" s="231" t="s">
        <v>223</v>
      </c>
      <c r="AN777" s="231" t="s">
        <v>223</v>
      </c>
      <c r="AO777" s="231" t="s">
        <v>223</v>
      </c>
      <c r="AP777" s="231" t="s">
        <v>224</v>
      </c>
      <c r="AQ777" s="231">
        <v>40</v>
      </c>
    </row>
    <row r="778" spans="1:43" x14ac:dyDescent="0.3">
      <c r="A778" s="231">
        <v>213495</v>
      </c>
      <c r="B778" s="231" t="s">
        <v>61</v>
      </c>
      <c r="C778" s="231" t="s">
        <v>224</v>
      </c>
      <c r="D778" s="231" t="s">
        <v>224</v>
      </c>
      <c r="E778" s="231" t="s">
        <v>224</v>
      </c>
      <c r="F778" s="231" t="s">
        <v>222</v>
      </c>
      <c r="G778" s="231" t="s">
        <v>222</v>
      </c>
      <c r="H778" s="231" t="s">
        <v>224</v>
      </c>
      <c r="I778" s="231" t="s">
        <v>224</v>
      </c>
      <c r="J778" s="231" t="s">
        <v>222</v>
      </c>
      <c r="K778" s="231" t="s">
        <v>224</v>
      </c>
      <c r="L778" s="231" t="s">
        <v>224</v>
      </c>
      <c r="M778" s="231" t="s">
        <v>222</v>
      </c>
      <c r="N778" s="231" t="s">
        <v>224</v>
      </c>
      <c r="O778" s="231" t="s">
        <v>224</v>
      </c>
      <c r="P778" s="231" t="s">
        <v>222</v>
      </c>
      <c r="Q778" s="231" t="s">
        <v>222</v>
      </c>
      <c r="R778" s="231" t="s">
        <v>224</v>
      </c>
      <c r="S778" s="231" t="s">
        <v>224</v>
      </c>
      <c r="T778" s="231" t="s">
        <v>222</v>
      </c>
      <c r="U778" s="231" t="s">
        <v>224</v>
      </c>
      <c r="V778" s="231" t="s">
        <v>224</v>
      </c>
      <c r="W778" s="231" t="s">
        <v>222</v>
      </c>
      <c r="X778" s="231" t="s">
        <v>224</v>
      </c>
      <c r="Y778" s="231" t="s">
        <v>222</v>
      </c>
      <c r="Z778" s="231" t="s">
        <v>222</v>
      </c>
      <c r="AA778" s="231" t="s">
        <v>222</v>
      </c>
      <c r="AB778" s="231" t="s">
        <v>224</v>
      </c>
      <c r="AC778" s="231" t="s">
        <v>224</v>
      </c>
      <c r="AD778" s="231" t="s">
        <v>222</v>
      </c>
      <c r="AE778" s="231" t="s">
        <v>222</v>
      </c>
      <c r="AF778" s="231" t="s">
        <v>224</v>
      </c>
      <c r="AG778" s="231" t="s">
        <v>224</v>
      </c>
      <c r="AH778" s="231" t="s">
        <v>224</v>
      </c>
      <c r="AI778" s="231" t="s">
        <v>224</v>
      </c>
      <c r="AJ778" s="231" t="s">
        <v>224</v>
      </c>
      <c r="AK778" s="231" t="s">
        <v>224</v>
      </c>
      <c r="AL778" s="231" t="s">
        <v>223</v>
      </c>
      <c r="AM778" s="231" t="s">
        <v>223</v>
      </c>
      <c r="AN778" s="231" t="s">
        <v>223</v>
      </c>
      <c r="AO778" s="231" t="s">
        <v>223</v>
      </c>
      <c r="AP778" s="231" t="s">
        <v>223</v>
      </c>
      <c r="AQ778" s="231">
        <v>40</v>
      </c>
    </row>
    <row r="779" spans="1:43" x14ac:dyDescent="0.3">
      <c r="A779" s="231">
        <v>213502</v>
      </c>
      <c r="B779" s="231" t="s">
        <v>61</v>
      </c>
      <c r="C779" s="231" t="s">
        <v>224</v>
      </c>
      <c r="D779" s="231" t="s">
        <v>224</v>
      </c>
      <c r="E779" s="231" t="s">
        <v>224</v>
      </c>
      <c r="F779" s="231" t="s">
        <v>224</v>
      </c>
      <c r="G779" s="231" t="s">
        <v>224</v>
      </c>
      <c r="H779" s="231" t="s">
        <v>222</v>
      </c>
      <c r="I779" s="231" t="s">
        <v>224</v>
      </c>
      <c r="J779" s="231" t="s">
        <v>224</v>
      </c>
      <c r="K779" s="231" t="s">
        <v>224</v>
      </c>
      <c r="L779" s="231" t="s">
        <v>224</v>
      </c>
      <c r="M779" s="231" t="s">
        <v>224</v>
      </c>
      <c r="N779" s="231" t="s">
        <v>224</v>
      </c>
      <c r="O779" s="231" t="s">
        <v>224</v>
      </c>
      <c r="P779" s="231" t="s">
        <v>224</v>
      </c>
      <c r="Q779" s="231" t="s">
        <v>224</v>
      </c>
      <c r="R779" s="231" t="s">
        <v>224</v>
      </c>
      <c r="S779" s="231" t="s">
        <v>224</v>
      </c>
      <c r="T779" s="231" t="s">
        <v>224</v>
      </c>
      <c r="U779" s="231" t="s">
        <v>224</v>
      </c>
      <c r="V779" s="231" t="s">
        <v>224</v>
      </c>
      <c r="W779" s="231" t="s">
        <v>224</v>
      </c>
      <c r="X779" s="231" t="s">
        <v>224</v>
      </c>
      <c r="Y779" s="231" t="s">
        <v>224</v>
      </c>
      <c r="Z779" s="231" t="s">
        <v>224</v>
      </c>
      <c r="AA779" s="231" t="s">
        <v>224</v>
      </c>
      <c r="AB779" s="231" t="s">
        <v>224</v>
      </c>
      <c r="AC779" s="231" t="s">
        <v>223</v>
      </c>
      <c r="AD779" s="231" t="s">
        <v>224</v>
      </c>
      <c r="AE779" s="231" t="s">
        <v>223</v>
      </c>
      <c r="AF779" s="231" t="s">
        <v>224</v>
      </c>
      <c r="AG779" s="231" t="s">
        <v>223</v>
      </c>
      <c r="AH779" s="231" t="s">
        <v>224</v>
      </c>
      <c r="AI779" s="231" t="s">
        <v>224</v>
      </c>
      <c r="AJ779" s="231" t="s">
        <v>223</v>
      </c>
      <c r="AK779" s="231" t="s">
        <v>223</v>
      </c>
      <c r="AL779" s="231" t="s">
        <v>223</v>
      </c>
      <c r="AM779" s="231" t="s">
        <v>223</v>
      </c>
      <c r="AN779" s="231" t="s">
        <v>223</v>
      </c>
      <c r="AO779" s="231" t="s">
        <v>223</v>
      </c>
      <c r="AP779" s="231" t="s">
        <v>223</v>
      </c>
      <c r="AQ779" s="231">
        <v>40</v>
      </c>
    </row>
    <row r="780" spans="1:43" x14ac:dyDescent="0.3">
      <c r="A780" s="231">
        <v>213506</v>
      </c>
      <c r="B780" s="231" t="s">
        <v>61</v>
      </c>
      <c r="C780" s="231" t="s">
        <v>224</v>
      </c>
      <c r="D780" s="231" t="s">
        <v>224</v>
      </c>
      <c r="E780" s="231" t="s">
        <v>224</v>
      </c>
      <c r="F780" s="231" t="s">
        <v>224</v>
      </c>
      <c r="G780" s="231" t="s">
        <v>222</v>
      </c>
      <c r="H780" s="231" t="s">
        <v>224</v>
      </c>
      <c r="I780" s="231" t="s">
        <v>224</v>
      </c>
      <c r="J780" s="231" t="s">
        <v>224</v>
      </c>
      <c r="K780" s="231" t="s">
        <v>224</v>
      </c>
      <c r="L780" s="231" t="s">
        <v>224</v>
      </c>
      <c r="M780" s="231" t="s">
        <v>222</v>
      </c>
      <c r="N780" s="231" t="s">
        <v>224</v>
      </c>
      <c r="O780" s="231" t="s">
        <v>224</v>
      </c>
      <c r="P780" s="231" t="s">
        <v>224</v>
      </c>
      <c r="Q780" s="231" t="s">
        <v>222</v>
      </c>
      <c r="R780" s="231" t="s">
        <v>224</v>
      </c>
      <c r="S780" s="231" t="s">
        <v>222</v>
      </c>
      <c r="T780" s="231" t="s">
        <v>224</v>
      </c>
      <c r="U780" s="231" t="s">
        <v>224</v>
      </c>
      <c r="V780" s="231" t="s">
        <v>224</v>
      </c>
      <c r="W780" s="231" t="s">
        <v>222</v>
      </c>
      <c r="X780" s="231" t="s">
        <v>224</v>
      </c>
      <c r="Y780" s="231" t="s">
        <v>222</v>
      </c>
      <c r="Z780" s="231" t="s">
        <v>224</v>
      </c>
      <c r="AA780" s="231" t="s">
        <v>224</v>
      </c>
      <c r="AB780" s="231" t="s">
        <v>224</v>
      </c>
      <c r="AC780" s="231" t="s">
        <v>224</v>
      </c>
      <c r="AD780" s="231" t="s">
        <v>224</v>
      </c>
      <c r="AE780" s="231" t="s">
        <v>224</v>
      </c>
      <c r="AF780" s="231" t="s">
        <v>224</v>
      </c>
      <c r="AG780" s="231" t="s">
        <v>224</v>
      </c>
      <c r="AH780" s="231" t="s">
        <v>222</v>
      </c>
      <c r="AI780" s="231" t="s">
        <v>222</v>
      </c>
      <c r="AJ780" s="231" t="s">
        <v>224</v>
      </c>
      <c r="AK780" s="231" t="s">
        <v>224</v>
      </c>
      <c r="AL780" s="231" t="s">
        <v>224</v>
      </c>
      <c r="AM780" s="231" t="s">
        <v>224</v>
      </c>
      <c r="AN780" s="231" t="s">
        <v>224</v>
      </c>
      <c r="AO780" s="231" t="s">
        <v>224</v>
      </c>
      <c r="AP780" s="231" t="s">
        <v>224</v>
      </c>
      <c r="AQ780" s="231">
        <v>40</v>
      </c>
    </row>
    <row r="781" spans="1:43" x14ac:dyDescent="0.3">
      <c r="A781" s="231">
        <v>213523</v>
      </c>
      <c r="B781" s="231" t="s">
        <v>61</v>
      </c>
      <c r="C781" s="231" t="s">
        <v>224</v>
      </c>
      <c r="D781" s="231" t="s">
        <v>222</v>
      </c>
      <c r="E781" s="231" t="s">
        <v>222</v>
      </c>
      <c r="F781" s="231" t="s">
        <v>224</v>
      </c>
      <c r="G781" s="231" t="s">
        <v>222</v>
      </c>
      <c r="H781" s="231" t="s">
        <v>224</v>
      </c>
      <c r="I781" s="231" t="s">
        <v>224</v>
      </c>
      <c r="J781" s="231" t="s">
        <v>224</v>
      </c>
      <c r="K781" s="231" t="s">
        <v>224</v>
      </c>
      <c r="L781" s="231" t="s">
        <v>224</v>
      </c>
      <c r="M781" s="231" t="s">
        <v>222</v>
      </c>
      <c r="N781" s="231" t="s">
        <v>224</v>
      </c>
      <c r="O781" s="231" t="s">
        <v>224</v>
      </c>
      <c r="P781" s="231" t="s">
        <v>222</v>
      </c>
      <c r="Q781" s="231" t="s">
        <v>222</v>
      </c>
      <c r="R781" s="231" t="s">
        <v>224</v>
      </c>
      <c r="S781" s="231" t="s">
        <v>222</v>
      </c>
      <c r="T781" s="231" t="s">
        <v>224</v>
      </c>
      <c r="U781" s="231" t="s">
        <v>224</v>
      </c>
      <c r="V781" s="231" t="s">
        <v>224</v>
      </c>
      <c r="W781" s="231" t="s">
        <v>224</v>
      </c>
      <c r="X781" s="231" t="s">
        <v>224</v>
      </c>
      <c r="Y781" s="231" t="s">
        <v>222</v>
      </c>
      <c r="Z781" s="231" t="s">
        <v>224</v>
      </c>
      <c r="AA781" s="231" t="s">
        <v>222</v>
      </c>
      <c r="AB781" s="231" t="s">
        <v>224</v>
      </c>
      <c r="AC781" s="231" t="s">
        <v>224</v>
      </c>
      <c r="AD781" s="231" t="s">
        <v>224</v>
      </c>
      <c r="AE781" s="231" t="s">
        <v>222</v>
      </c>
      <c r="AF781" s="231" t="s">
        <v>224</v>
      </c>
      <c r="AG781" s="231" t="s">
        <v>222</v>
      </c>
      <c r="AH781" s="231" t="s">
        <v>224</v>
      </c>
      <c r="AI781" s="231" t="s">
        <v>222</v>
      </c>
      <c r="AJ781" s="231" t="s">
        <v>224</v>
      </c>
      <c r="AK781" s="231" t="s">
        <v>222</v>
      </c>
      <c r="AL781" s="231" t="s">
        <v>223</v>
      </c>
      <c r="AM781" s="231" t="s">
        <v>223</v>
      </c>
      <c r="AN781" s="231" t="s">
        <v>223</v>
      </c>
      <c r="AO781" s="231" t="s">
        <v>223</v>
      </c>
      <c r="AP781" s="231" t="s">
        <v>223</v>
      </c>
      <c r="AQ781" s="231">
        <v>40</v>
      </c>
    </row>
    <row r="782" spans="1:43" x14ac:dyDescent="0.3">
      <c r="A782" s="231">
        <v>213528</v>
      </c>
      <c r="B782" s="231" t="s">
        <v>61</v>
      </c>
      <c r="C782" s="231" t="s">
        <v>222</v>
      </c>
      <c r="D782" s="231" t="s">
        <v>224</v>
      </c>
      <c r="E782" s="231" t="s">
        <v>224</v>
      </c>
      <c r="F782" s="231" t="s">
        <v>224</v>
      </c>
      <c r="G782" s="231" t="s">
        <v>222</v>
      </c>
      <c r="H782" s="231" t="s">
        <v>224</v>
      </c>
      <c r="I782" s="231" t="s">
        <v>224</v>
      </c>
      <c r="J782" s="231" t="s">
        <v>222</v>
      </c>
      <c r="K782" s="231" t="s">
        <v>222</v>
      </c>
      <c r="L782" s="231" t="s">
        <v>224</v>
      </c>
      <c r="M782" s="231" t="s">
        <v>224</v>
      </c>
      <c r="N782" s="231" t="s">
        <v>224</v>
      </c>
      <c r="O782" s="231" t="s">
        <v>222</v>
      </c>
      <c r="P782" s="231" t="s">
        <v>222</v>
      </c>
      <c r="Q782" s="231" t="s">
        <v>224</v>
      </c>
      <c r="R782" s="231" t="s">
        <v>224</v>
      </c>
      <c r="S782" s="231" t="s">
        <v>222</v>
      </c>
      <c r="T782" s="231" t="s">
        <v>224</v>
      </c>
      <c r="U782" s="231" t="s">
        <v>224</v>
      </c>
      <c r="V782" s="231" t="s">
        <v>224</v>
      </c>
      <c r="W782" s="231" t="s">
        <v>224</v>
      </c>
      <c r="X782" s="231" t="s">
        <v>224</v>
      </c>
      <c r="Y782" s="231" t="s">
        <v>224</v>
      </c>
      <c r="Z782" s="231" t="s">
        <v>224</v>
      </c>
      <c r="AA782" s="231" t="s">
        <v>222</v>
      </c>
      <c r="AB782" s="231" t="s">
        <v>224</v>
      </c>
      <c r="AC782" s="231" t="s">
        <v>224</v>
      </c>
      <c r="AD782" s="231" t="s">
        <v>224</v>
      </c>
      <c r="AE782" s="231" t="s">
        <v>223</v>
      </c>
      <c r="AF782" s="231" t="s">
        <v>224</v>
      </c>
      <c r="AG782" s="231" t="s">
        <v>224</v>
      </c>
      <c r="AH782" s="231" t="s">
        <v>224</v>
      </c>
      <c r="AI782" s="231" t="s">
        <v>224</v>
      </c>
      <c r="AJ782" s="231" t="s">
        <v>224</v>
      </c>
      <c r="AK782" s="231" t="s">
        <v>224</v>
      </c>
      <c r="AL782" s="231" t="s">
        <v>224</v>
      </c>
      <c r="AM782" s="231" t="s">
        <v>224</v>
      </c>
      <c r="AN782" s="231" t="s">
        <v>223</v>
      </c>
      <c r="AO782" s="231" t="s">
        <v>224</v>
      </c>
      <c r="AP782" s="231" t="s">
        <v>224</v>
      </c>
      <c r="AQ782" s="231">
        <v>40</v>
      </c>
    </row>
    <row r="783" spans="1:43" x14ac:dyDescent="0.3">
      <c r="A783" s="231">
        <v>213533</v>
      </c>
      <c r="B783" s="231" t="s">
        <v>61</v>
      </c>
      <c r="C783" s="231" t="s">
        <v>224</v>
      </c>
      <c r="D783" s="231" t="s">
        <v>224</v>
      </c>
      <c r="E783" s="231" t="s">
        <v>224</v>
      </c>
      <c r="F783" s="231" t="s">
        <v>224</v>
      </c>
      <c r="G783" s="231" t="s">
        <v>222</v>
      </c>
      <c r="H783" s="231" t="s">
        <v>224</v>
      </c>
      <c r="I783" s="231" t="s">
        <v>224</v>
      </c>
      <c r="J783" s="231" t="s">
        <v>224</v>
      </c>
      <c r="K783" s="231" t="s">
        <v>224</v>
      </c>
      <c r="L783" s="231" t="s">
        <v>224</v>
      </c>
      <c r="M783" s="231" t="s">
        <v>222</v>
      </c>
      <c r="N783" s="231" t="s">
        <v>224</v>
      </c>
      <c r="O783" s="231" t="s">
        <v>224</v>
      </c>
      <c r="P783" s="231" t="s">
        <v>224</v>
      </c>
      <c r="Q783" s="231" t="s">
        <v>224</v>
      </c>
      <c r="R783" s="231" t="s">
        <v>222</v>
      </c>
      <c r="S783" s="231" t="s">
        <v>222</v>
      </c>
      <c r="T783" s="231" t="s">
        <v>224</v>
      </c>
      <c r="U783" s="231" t="s">
        <v>224</v>
      </c>
      <c r="V783" s="231" t="s">
        <v>224</v>
      </c>
      <c r="W783" s="231" t="s">
        <v>224</v>
      </c>
      <c r="X783" s="231" t="s">
        <v>224</v>
      </c>
      <c r="Y783" s="231" t="s">
        <v>224</v>
      </c>
      <c r="Z783" s="231" t="s">
        <v>224</v>
      </c>
      <c r="AA783" s="231" t="s">
        <v>222</v>
      </c>
      <c r="AB783" s="231" t="s">
        <v>222</v>
      </c>
      <c r="AC783" s="231" t="s">
        <v>224</v>
      </c>
      <c r="AD783" s="231" t="s">
        <v>224</v>
      </c>
      <c r="AE783" s="231" t="s">
        <v>224</v>
      </c>
      <c r="AF783" s="231" t="s">
        <v>224</v>
      </c>
      <c r="AG783" s="231" t="s">
        <v>224</v>
      </c>
      <c r="AH783" s="231" t="s">
        <v>224</v>
      </c>
      <c r="AI783" s="231" t="s">
        <v>224</v>
      </c>
      <c r="AJ783" s="231" t="s">
        <v>223</v>
      </c>
      <c r="AK783" s="231" t="s">
        <v>224</v>
      </c>
      <c r="AL783" s="231" t="s">
        <v>223</v>
      </c>
      <c r="AM783" s="231" t="s">
        <v>223</v>
      </c>
      <c r="AN783" s="231" t="s">
        <v>223</v>
      </c>
      <c r="AO783" s="231" t="s">
        <v>223</v>
      </c>
      <c r="AP783" s="231" t="s">
        <v>223</v>
      </c>
      <c r="AQ783" s="231">
        <v>40</v>
      </c>
    </row>
    <row r="784" spans="1:43" x14ac:dyDescent="0.3">
      <c r="A784" s="231">
        <v>213534</v>
      </c>
      <c r="B784" s="231" t="s">
        <v>61</v>
      </c>
      <c r="C784" s="231" t="s">
        <v>224</v>
      </c>
      <c r="D784" s="231" t="s">
        <v>224</v>
      </c>
      <c r="E784" s="231" t="s">
        <v>224</v>
      </c>
      <c r="F784" s="231" t="s">
        <v>224</v>
      </c>
      <c r="G784" s="231" t="s">
        <v>224</v>
      </c>
      <c r="H784" s="231" t="s">
        <v>224</v>
      </c>
      <c r="I784" s="231" t="s">
        <v>224</v>
      </c>
      <c r="J784" s="231" t="s">
        <v>224</v>
      </c>
      <c r="K784" s="231" t="s">
        <v>224</v>
      </c>
      <c r="L784" s="231" t="s">
        <v>224</v>
      </c>
      <c r="M784" s="231" t="s">
        <v>224</v>
      </c>
      <c r="N784" s="231" t="s">
        <v>224</v>
      </c>
      <c r="O784" s="231" t="s">
        <v>224</v>
      </c>
      <c r="P784" s="231" t="s">
        <v>224</v>
      </c>
      <c r="Q784" s="231" t="s">
        <v>224</v>
      </c>
      <c r="R784" s="231" t="s">
        <v>224</v>
      </c>
      <c r="S784" s="231" t="s">
        <v>224</v>
      </c>
      <c r="T784" s="231" t="s">
        <v>224</v>
      </c>
      <c r="U784" s="231" t="s">
        <v>224</v>
      </c>
      <c r="V784" s="231" t="s">
        <v>224</v>
      </c>
      <c r="W784" s="231" t="s">
        <v>224</v>
      </c>
      <c r="X784" s="231" t="s">
        <v>224</v>
      </c>
      <c r="Y784" s="231" t="s">
        <v>222</v>
      </c>
      <c r="Z784" s="231" t="s">
        <v>224</v>
      </c>
      <c r="AA784" s="231" t="s">
        <v>224</v>
      </c>
      <c r="AB784" s="231" t="s">
        <v>224</v>
      </c>
      <c r="AC784" s="231" t="s">
        <v>224</v>
      </c>
      <c r="AD784" s="231" t="s">
        <v>222</v>
      </c>
      <c r="AE784" s="231" t="s">
        <v>222</v>
      </c>
      <c r="AF784" s="231" t="s">
        <v>224</v>
      </c>
      <c r="AG784" s="231" t="s">
        <v>224</v>
      </c>
      <c r="AH784" s="231" t="s">
        <v>224</v>
      </c>
      <c r="AI784" s="231" t="s">
        <v>222</v>
      </c>
      <c r="AJ784" s="231" t="s">
        <v>224</v>
      </c>
      <c r="AK784" s="231" t="s">
        <v>222</v>
      </c>
      <c r="AL784" s="231" t="s">
        <v>224</v>
      </c>
      <c r="AM784" s="231" t="s">
        <v>224</v>
      </c>
      <c r="AN784" s="231" t="s">
        <v>224</v>
      </c>
      <c r="AO784" s="231" t="s">
        <v>224</v>
      </c>
      <c r="AP784" s="231" t="s">
        <v>224</v>
      </c>
      <c r="AQ784" s="231">
        <v>40</v>
      </c>
    </row>
    <row r="785" spans="1:43" x14ac:dyDescent="0.3">
      <c r="A785" s="231">
        <v>213548</v>
      </c>
      <c r="B785" s="231" t="s">
        <v>61</v>
      </c>
      <c r="C785" s="231" t="s">
        <v>224</v>
      </c>
      <c r="D785" s="231" t="s">
        <v>224</v>
      </c>
      <c r="E785" s="231" t="s">
        <v>224</v>
      </c>
      <c r="F785" s="231" t="s">
        <v>224</v>
      </c>
      <c r="G785" s="231" t="s">
        <v>224</v>
      </c>
      <c r="H785" s="231" t="s">
        <v>224</v>
      </c>
      <c r="I785" s="231" t="s">
        <v>222</v>
      </c>
      <c r="J785" s="231" t="s">
        <v>224</v>
      </c>
      <c r="K785" s="231" t="s">
        <v>224</v>
      </c>
      <c r="L785" s="231" t="s">
        <v>224</v>
      </c>
      <c r="M785" s="231" t="s">
        <v>224</v>
      </c>
      <c r="N785" s="231" t="s">
        <v>224</v>
      </c>
      <c r="O785" s="231" t="s">
        <v>224</v>
      </c>
      <c r="P785" s="231" t="s">
        <v>224</v>
      </c>
      <c r="Q785" s="231" t="s">
        <v>224</v>
      </c>
      <c r="R785" s="231" t="s">
        <v>224</v>
      </c>
      <c r="S785" s="231" t="s">
        <v>224</v>
      </c>
      <c r="T785" s="231" t="s">
        <v>224</v>
      </c>
      <c r="U785" s="231" t="s">
        <v>224</v>
      </c>
      <c r="V785" s="231" t="s">
        <v>224</v>
      </c>
      <c r="W785" s="231" t="s">
        <v>222</v>
      </c>
      <c r="X785" s="231" t="s">
        <v>224</v>
      </c>
      <c r="Y785" s="231" t="s">
        <v>224</v>
      </c>
      <c r="Z785" s="231" t="s">
        <v>224</v>
      </c>
      <c r="AA785" s="231" t="s">
        <v>224</v>
      </c>
      <c r="AB785" s="231" t="s">
        <v>224</v>
      </c>
      <c r="AC785" s="231" t="s">
        <v>224</v>
      </c>
      <c r="AD785" s="231" t="s">
        <v>224</v>
      </c>
      <c r="AE785" s="231" t="s">
        <v>224</v>
      </c>
      <c r="AF785" s="231" t="s">
        <v>224</v>
      </c>
      <c r="AG785" s="231" t="s">
        <v>224</v>
      </c>
      <c r="AH785" s="231" t="s">
        <v>224</v>
      </c>
      <c r="AI785" s="231" t="s">
        <v>224</v>
      </c>
      <c r="AJ785" s="231" t="s">
        <v>224</v>
      </c>
      <c r="AK785" s="231" t="s">
        <v>222</v>
      </c>
      <c r="AL785" s="231" t="s">
        <v>223</v>
      </c>
      <c r="AM785" s="231" t="s">
        <v>223</v>
      </c>
      <c r="AN785" s="231" t="s">
        <v>223</v>
      </c>
      <c r="AO785" s="231" t="s">
        <v>223</v>
      </c>
      <c r="AP785" s="231" t="s">
        <v>223</v>
      </c>
      <c r="AQ785" s="231">
        <v>40</v>
      </c>
    </row>
    <row r="786" spans="1:43" x14ac:dyDescent="0.3">
      <c r="A786" s="231">
        <v>213557</v>
      </c>
      <c r="B786" s="231" t="s">
        <v>61</v>
      </c>
      <c r="C786" s="231" t="s">
        <v>224</v>
      </c>
      <c r="D786" s="231" t="s">
        <v>224</v>
      </c>
      <c r="E786" s="231" t="s">
        <v>224</v>
      </c>
      <c r="F786" s="231" t="s">
        <v>222</v>
      </c>
      <c r="G786" s="231" t="s">
        <v>222</v>
      </c>
      <c r="H786" s="231" t="s">
        <v>222</v>
      </c>
      <c r="I786" s="231" t="s">
        <v>224</v>
      </c>
      <c r="J786" s="231" t="s">
        <v>224</v>
      </c>
      <c r="K786" s="231" t="s">
        <v>224</v>
      </c>
      <c r="L786" s="231" t="s">
        <v>224</v>
      </c>
      <c r="M786" s="231" t="s">
        <v>222</v>
      </c>
      <c r="N786" s="231" t="s">
        <v>224</v>
      </c>
      <c r="O786" s="231" t="s">
        <v>224</v>
      </c>
      <c r="P786" s="231" t="s">
        <v>222</v>
      </c>
      <c r="Q786" s="231" t="s">
        <v>224</v>
      </c>
      <c r="R786" s="231" t="s">
        <v>224</v>
      </c>
      <c r="S786" s="231" t="s">
        <v>224</v>
      </c>
      <c r="T786" s="231" t="s">
        <v>224</v>
      </c>
      <c r="U786" s="231" t="s">
        <v>224</v>
      </c>
      <c r="V786" s="231" t="s">
        <v>224</v>
      </c>
      <c r="W786" s="231" t="s">
        <v>222</v>
      </c>
      <c r="X786" s="231" t="s">
        <v>224</v>
      </c>
      <c r="Y786" s="231" t="s">
        <v>222</v>
      </c>
      <c r="Z786" s="231" t="s">
        <v>224</v>
      </c>
      <c r="AA786" s="231" t="s">
        <v>224</v>
      </c>
      <c r="AB786" s="231" t="s">
        <v>224</v>
      </c>
      <c r="AC786" s="231" t="s">
        <v>224</v>
      </c>
      <c r="AD786" s="231" t="s">
        <v>222</v>
      </c>
      <c r="AE786" s="231" t="s">
        <v>223</v>
      </c>
      <c r="AF786" s="231" t="s">
        <v>224</v>
      </c>
      <c r="AG786" s="231" t="s">
        <v>224</v>
      </c>
      <c r="AH786" s="231" t="s">
        <v>224</v>
      </c>
      <c r="AI786" s="231" t="s">
        <v>224</v>
      </c>
      <c r="AJ786" s="231" t="s">
        <v>224</v>
      </c>
      <c r="AK786" s="231" t="s">
        <v>222</v>
      </c>
      <c r="AL786" s="231" t="s">
        <v>224</v>
      </c>
      <c r="AM786" s="231" t="s">
        <v>223</v>
      </c>
      <c r="AN786" s="231" t="s">
        <v>224</v>
      </c>
      <c r="AO786" s="231" t="s">
        <v>224</v>
      </c>
      <c r="AP786" s="231" t="s">
        <v>224</v>
      </c>
      <c r="AQ786" s="231">
        <v>40</v>
      </c>
    </row>
    <row r="787" spans="1:43" x14ac:dyDescent="0.3">
      <c r="A787" s="231">
        <v>213558</v>
      </c>
      <c r="B787" s="231" t="s">
        <v>61</v>
      </c>
      <c r="C787" s="231" t="s">
        <v>222</v>
      </c>
      <c r="D787" s="231" t="s">
        <v>224</v>
      </c>
      <c r="E787" s="231" t="s">
        <v>224</v>
      </c>
      <c r="F787" s="231" t="s">
        <v>224</v>
      </c>
      <c r="G787" s="231" t="s">
        <v>224</v>
      </c>
      <c r="H787" s="231" t="s">
        <v>224</v>
      </c>
      <c r="I787" s="231" t="s">
        <v>224</v>
      </c>
      <c r="J787" s="231" t="s">
        <v>224</v>
      </c>
      <c r="K787" s="231" t="s">
        <v>224</v>
      </c>
      <c r="L787" s="231" t="s">
        <v>222</v>
      </c>
      <c r="M787" s="231" t="s">
        <v>222</v>
      </c>
      <c r="N787" s="231" t="s">
        <v>224</v>
      </c>
      <c r="O787" s="231" t="s">
        <v>224</v>
      </c>
      <c r="P787" s="231" t="s">
        <v>222</v>
      </c>
      <c r="Q787" s="231" t="s">
        <v>222</v>
      </c>
      <c r="R787" s="231" t="s">
        <v>224</v>
      </c>
      <c r="S787" s="231" t="s">
        <v>222</v>
      </c>
      <c r="T787" s="231" t="s">
        <v>224</v>
      </c>
      <c r="U787" s="231" t="s">
        <v>224</v>
      </c>
      <c r="V787" s="231" t="s">
        <v>224</v>
      </c>
      <c r="W787" s="231" t="s">
        <v>224</v>
      </c>
      <c r="X787" s="231" t="s">
        <v>224</v>
      </c>
      <c r="Y787" s="231" t="s">
        <v>224</v>
      </c>
      <c r="Z787" s="231" t="s">
        <v>224</v>
      </c>
      <c r="AA787" s="231" t="s">
        <v>222</v>
      </c>
      <c r="AB787" s="231" t="s">
        <v>224</v>
      </c>
      <c r="AC787" s="231" t="s">
        <v>224</v>
      </c>
      <c r="AD787" s="231" t="s">
        <v>222</v>
      </c>
      <c r="AE787" s="231" t="s">
        <v>222</v>
      </c>
      <c r="AF787" s="231" t="s">
        <v>222</v>
      </c>
      <c r="AG787" s="231" t="s">
        <v>222</v>
      </c>
      <c r="AH787" s="231" t="s">
        <v>222</v>
      </c>
      <c r="AI787" s="231" t="s">
        <v>222</v>
      </c>
      <c r="AJ787" s="231" t="s">
        <v>222</v>
      </c>
      <c r="AK787" s="231" t="s">
        <v>222</v>
      </c>
      <c r="AL787" s="231" t="s">
        <v>224</v>
      </c>
      <c r="AM787" s="231" t="s">
        <v>224</v>
      </c>
      <c r="AN787" s="231" t="s">
        <v>224</v>
      </c>
      <c r="AO787" s="231" t="s">
        <v>224</v>
      </c>
      <c r="AP787" s="231" t="s">
        <v>224</v>
      </c>
      <c r="AQ787" s="231">
        <v>40</v>
      </c>
    </row>
    <row r="788" spans="1:43" x14ac:dyDescent="0.3">
      <c r="A788" s="231">
        <v>213566</v>
      </c>
      <c r="B788" s="231" t="s">
        <v>61</v>
      </c>
      <c r="C788" s="231" t="s">
        <v>224</v>
      </c>
      <c r="D788" s="231" t="s">
        <v>224</v>
      </c>
      <c r="E788" s="231" t="s">
        <v>224</v>
      </c>
      <c r="F788" s="231" t="s">
        <v>224</v>
      </c>
      <c r="G788" s="231" t="s">
        <v>222</v>
      </c>
      <c r="H788" s="231" t="s">
        <v>222</v>
      </c>
      <c r="I788" s="231" t="s">
        <v>222</v>
      </c>
      <c r="J788" s="231" t="s">
        <v>224</v>
      </c>
      <c r="K788" s="231" t="s">
        <v>224</v>
      </c>
      <c r="L788" s="231" t="s">
        <v>224</v>
      </c>
      <c r="M788" s="231" t="s">
        <v>224</v>
      </c>
      <c r="N788" s="231" t="s">
        <v>224</v>
      </c>
      <c r="O788" s="231" t="s">
        <v>224</v>
      </c>
      <c r="P788" s="231" t="s">
        <v>222</v>
      </c>
      <c r="Q788" s="231" t="s">
        <v>224</v>
      </c>
      <c r="R788" s="231" t="s">
        <v>224</v>
      </c>
      <c r="S788" s="231" t="s">
        <v>224</v>
      </c>
      <c r="T788" s="231" t="s">
        <v>224</v>
      </c>
      <c r="U788" s="231" t="s">
        <v>224</v>
      </c>
      <c r="V788" s="231" t="s">
        <v>224</v>
      </c>
      <c r="W788" s="231" t="s">
        <v>224</v>
      </c>
      <c r="X788" s="231" t="s">
        <v>224</v>
      </c>
      <c r="Y788" s="231" t="s">
        <v>222</v>
      </c>
      <c r="Z788" s="231" t="s">
        <v>224</v>
      </c>
      <c r="AA788" s="231" t="s">
        <v>222</v>
      </c>
      <c r="AB788" s="231" t="s">
        <v>222</v>
      </c>
      <c r="AC788" s="231" t="s">
        <v>224</v>
      </c>
      <c r="AD788" s="231" t="s">
        <v>222</v>
      </c>
      <c r="AE788" s="231" t="s">
        <v>224</v>
      </c>
      <c r="AF788" s="231" t="s">
        <v>224</v>
      </c>
      <c r="AG788" s="231" t="s">
        <v>224</v>
      </c>
      <c r="AH788" s="231" t="s">
        <v>222</v>
      </c>
      <c r="AI788" s="231" t="s">
        <v>222</v>
      </c>
      <c r="AJ788" s="231" t="s">
        <v>222</v>
      </c>
      <c r="AK788" s="231" t="s">
        <v>222</v>
      </c>
      <c r="AL788" s="231" t="s">
        <v>224</v>
      </c>
      <c r="AM788" s="231" t="s">
        <v>223</v>
      </c>
      <c r="AN788" s="231" t="s">
        <v>223</v>
      </c>
      <c r="AO788" s="231" t="s">
        <v>224</v>
      </c>
      <c r="AP788" s="231" t="s">
        <v>224</v>
      </c>
      <c r="AQ788" s="231">
        <v>40</v>
      </c>
    </row>
    <row r="789" spans="1:43" x14ac:dyDescent="0.3">
      <c r="A789" s="231">
        <v>213567</v>
      </c>
      <c r="B789" s="231" t="s">
        <v>61</v>
      </c>
      <c r="C789" s="231" t="s">
        <v>224</v>
      </c>
      <c r="D789" s="231" t="s">
        <v>224</v>
      </c>
      <c r="E789" s="231" t="s">
        <v>224</v>
      </c>
      <c r="F789" s="231" t="s">
        <v>224</v>
      </c>
      <c r="G789" s="231" t="s">
        <v>224</v>
      </c>
      <c r="H789" s="231" t="s">
        <v>224</v>
      </c>
      <c r="I789" s="231" t="s">
        <v>224</v>
      </c>
      <c r="J789" s="231" t="s">
        <v>224</v>
      </c>
      <c r="K789" s="231" t="s">
        <v>224</v>
      </c>
      <c r="L789" s="231" t="s">
        <v>224</v>
      </c>
      <c r="M789" s="231" t="s">
        <v>224</v>
      </c>
      <c r="N789" s="231" t="s">
        <v>224</v>
      </c>
      <c r="O789" s="231" t="s">
        <v>222</v>
      </c>
      <c r="P789" s="231" t="s">
        <v>224</v>
      </c>
      <c r="Q789" s="231" t="s">
        <v>224</v>
      </c>
      <c r="R789" s="231" t="s">
        <v>222</v>
      </c>
      <c r="S789" s="231" t="s">
        <v>224</v>
      </c>
      <c r="T789" s="231" t="s">
        <v>224</v>
      </c>
      <c r="U789" s="231" t="s">
        <v>224</v>
      </c>
      <c r="V789" s="231" t="s">
        <v>222</v>
      </c>
      <c r="W789" s="231" t="s">
        <v>224</v>
      </c>
      <c r="X789" s="231" t="s">
        <v>224</v>
      </c>
      <c r="Y789" s="231" t="s">
        <v>222</v>
      </c>
      <c r="Z789" s="231" t="s">
        <v>224</v>
      </c>
      <c r="AA789" s="231" t="s">
        <v>224</v>
      </c>
      <c r="AB789" s="231" t="s">
        <v>222</v>
      </c>
      <c r="AC789" s="231" t="s">
        <v>224</v>
      </c>
      <c r="AD789" s="231" t="s">
        <v>222</v>
      </c>
      <c r="AE789" s="231" t="s">
        <v>224</v>
      </c>
      <c r="AF789" s="231" t="s">
        <v>224</v>
      </c>
      <c r="AG789" s="231" t="s">
        <v>224</v>
      </c>
      <c r="AH789" s="231" t="s">
        <v>222</v>
      </c>
      <c r="AI789" s="231" t="s">
        <v>222</v>
      </c>
      <c r="AJ789" s="231" t="s">
        <v>224</v>
      </c>
      <c r="AK789" s="231" t="s">
        <v>222</v>
      </c>
      <c r="AL789" s="231" t="s">
        <v>223</v>
      </c>
      <c r="AM789" s="231" t="s">
        <v>224</v>
      </c>
      <c r="AN789" s="231" t="s">
        <v>223</v>
      </c>
      <c r="AO789" s="231" t="s">
        <v>223</v>
      </c>
      <c r="AP789" s="231" t="s">
        <v>223</v>
      </c>
      <c r="AQ789" s="231">
        <v>40</v>
      </c>
    </row>
    <row r="790" spans="1:43" x14ac:dyDescent="0.3">
      <c r="A790" s="231">
        <v>213573</v>
      </c>
      <c r="B790" s="231" t="s">
        <v>61</v>
      </c>
      <c r="C790" s="231" t="s">
        <v>224</v>
      </c>
      <c r="D790" s="231" t="s">
        <v>224</v>
      </c>
      <c r="E790" s="231" t="s">
        <v>224</v>
      </c>
      <c r="F790" s="231" t="s">
        <v>224</v>
      </c>
      <c r="G790" s="231" t="s">
        <v>224</v>
      </c>
      <c r="H790" s="231" t="s">
        <v>224</v>
      </c>
      <c r="I790" s="231" t="s">
        <v>224</v>
      </c>
      <c r="J790" s="231" t="s">
        <v>224</v>
      </c>
      <c r="K790" s="231" t="s">
        <v>224</v>
      </c>
      <c r="L790" s="231" t="s">
        <v>224</v>
      </c>
      <c r="M790" s="231" t="s">
        <v>224</v>
      </c>
      <c r="N790" s="231" t="s">
        <v>224</v>
      </c>
      <c r="O790" s="231" t="s">
        <v>224</v>
      </c>
      <c r="P790" s="231" t="s">
        <v>224</v>
      </c>
      <c r="Q790" s="231" t="s">
        <v>224</v>
      </c>
      <c r="R790" s="231" t="s">
        <v>224</v>
      </c>
      <c r="S790" s="231" t="s">
        <v>222</v>
      </c>
      <c r="T790" s="231" t="s">
        <v>224</v>
      </c>
      <c r="U790" s="231" t="s">
        <v>224</v>
      </c>
      <c r="V790" s="231" t="s">
        <v>224</v>
      </c>
      <c r="W790" s="231" t="s">
        <v>224</v>
      </c>
      <c r="X790" s="231" t="s">
        <v>224</v>
      </c>
      <c r="Y790" s="231" t="s">
        <v>224</v>
      </c>
      <c r="Z790" s="231" t="s">
        <v>224</v>
      </c>
      <c r="AA790" s="231" t="s">
        <v>224</v>
      </c>
      <c r="AB790" s="231" t="s">
        <v>224</v>
      </c>
      <c r="AC790" s="231" t="s">
        <v>224</v>
      </c>
      <c r="AD790" s="231" t="s">
        <v>224</v>
      </c>
      <c r="AE790" s="231" t="s">
        <v>222</v>
      </c>
      <c r="AF790" s="231" t="s">
        <v>224</v>
      </c>
      <c r="AG790" s="231" t="s">
        <v>224</v>
      </c>
      <c r="AH790" s="231" t="s">
        <v>224</v>
      </c>
      <c r="AI790" s="231" t="s">
        <v>224</v>
      </c>
      <c r="AJ790" s="231" t="s">
        <v>224</v>
      </c>
      <c r="AK790" s="231" t="s">
        <v>222</v>
      </c>
      <c r="AL790" s="231" t="s">
        <v>223</v>
      </c>
      <c r="AM790" s="231" t="s">
        <v>223</v>
      </c>
      <c r="AN790" s="231" t="s">
        <v>223</v>
      </c>
      <c r="AO790" s="231" t="s">
        <v>223</v>
      </c>
      <c r="AP790" s="231" t="s">
        <v>223</v>
      </c>
      <c r="AQ790" s="231">
        <v>40</v>
      </c>
    </row>
    <row r="791" spans="1:43" x14ac:dyDescent="0.3">
      <c r="A791" s="231">
        <v>213575</v>
      </c>
      <c r="B791" s="231" t="s">
        <v>61</v>
      </c>
      <c r="C791" s="231" t="s">
        <v>224</v>
      </c>
      <c r="D791" s="231" t="s">
        <v>222</v>
      </c>
      <c r="E791" s="231" t="s">
        <v>222</v>
      </c>
      <c r="F791" s="231" t="s">
        <v>224</v>
      </c>
      <c r="G791" s="231" t="s">
        <v>224</v>
      </c>
      <c r="H791" s="231" t="s">
        <v>224</v>
      </c>
      <c r="I791" s="231" t="s">
        <v>224</v>
      </c>
      <c r="J791" s="231" t="s">
        <v>222</v>
      </c>
      <c r="K791" s="231" t="s">
        <v>222</v>
      </c>
      <c r="L791" s="231" t="s">
        <v>224</v>
      </c>
      <c r="M791" s="231" t="s">
        <v>222</v>
      </c>
      <c r="N791" s="231" t="s">
        <v>224</v>
      </c>
      <c r="O791" s="231" t="s">
        <v>224</v>
      </c>
      <c r="P791" s="231" t="s">
        <v>224</v>
      </c>
      <c r="Q791" s="231" t="s">
        <v>224</v>
      </c>
      <c r="R791" s="231" t="s">
        <v>224</v>
      </c>
      <c r="S791" s="231" t="s">
        <v>224</v>
      </c>
      <c r="T791" s="231" t="s">
        <v>224</v>
      </c>
      <c r="U791" s="231" t="s">
        <v>224</v>
      </c>
      <c r="V791" s="231" t="s">
        <v>224</v>
      </c>
      <c r="W791" s="231" t="s">
        <v>222</v>
      </c>
      <c r="X791" s="231" t="s">
        <v>224</v>
      </c>
      <c r="Y791" s="231" t="s">
        <v>222</v>
      </c>
      <c r="Z791" s="231" t="s">
        <v>224</v>
      </c>
      <c r="AA791" s="231" t="s">
        <v>222</v>
      </c>
      <c r="AB791" s="231" t="s">
        <v>224</v>
      </c>
      <c r="AC791" s="231" t="s">
        <v>224</v>
      </c>
      <c r="AD791" s="231" t="s">
        <v>224</v>
      </c>
      <c r="AE791" s="231" t="s">
        <v>222</v>
      </c>
      <c r="AF791" s="231" t="s">
        <v>224</v>
      </c>
      <c r="AG791" s="231" t="s">
        <v>224</v>
      </c>
      <c r="AH791" s="231" t="s">
        <v>224</v>
      </c>
      <c r="AI791" s="231" t="s">
        <v>224</v>
      </c>
      <c r="AJ791" s="231" t="s">
        <v>224</v>
      </c>
      <c r="AK791" s="231" t="s">
        <v>224</v>
      </c>
      <c r="AL791" s="231" t="s">
        <v>223</v>
      </c>
      <c r="AM791" s="231" t="s">
        <v>223</v>
      </c>
      <c r="AN791" s="231" t="s">
        <v>223</v>
      </c>
      <c r="AO791" s="231" t="s">
        <v>223</v>
      </c>
      <c r="AP791" s="231" t="s">
        <v>223</v>
      </c>
      <c r="AQ791" s="231">
        <v>40</v>
      </c>
    </row>
    <row r="792" spans="1:43" x14ac:dyDescent="0.3">
      <c r="A792" s="231">
        <v>213577</v>
      </c>
      <c r="B792" s="231" t="s">
        <v>61</v>
      </c>
      <c r="C792" s="231" t="s">
        <v>224</v>
      </c>
      <c r="D792" s="231" t="s">
        <v>222</v>
      </c>
      <c r="E792" s="231" t="s">
        <v>224</v>
      </c>
      <c r="F792" s="231" t="s">
        <v>224</v>
      </c>
      <c r="G792" s="231" t="s">
        <v>224</v>
      </c>
      <c r="H792" s="231" t="s">
        <v>224</v>
      </c>
      <c r="I792" s="231" t="s">
        <v>224</v>
      </c>
      <c r="J792" s="231" t="s">
        <v>224</v>
      </c>
      <c r="K792" s="231" t="s">
        <v>224</v>
      </c>
      <c r="L792" s="231" t="s">
        <v>224</v>
      </c>
      <c r="M792" s="231" t="s">
        <v>224</v>
      </c>
      <c r="N792" s="231" t="s">
        <v>224</v>
      </c>
      <c r="O792" s="231" t="s">
        <v>224</v>
      </c>
      <c r="P792" s="231" t="s">
        <v>224</v>
      </c>
      <c r="Q792" s="231" t="s">
        <v>224</v>
      </c>
      <c r="R792" s="231" t="s">
        <v>224</v>
      </c>
      <c r="S792" s="231" t="s">
        <v>224</v>
      </c>
      <c r="T792" s="231" t="s">
        <v>224</v>
      </c>
      <c r="U792" s="231" t="s">
        <v>224</v>
      </c>
      <c r="V792" s="231" t="s">
        <v>224</v>
      </c>
      <c r="W792" s="231" t="s">
        <v>222</v>
      </c>
      <c r="X792" s="231" t="s">
        <v>222</v>
      </c>
      <c r="Y792" s="231" t="s">
        <v>224</v>
      </c>
      <c r="Z792" s="231" t="s">
        <v>224</v>
      </c>
      <c r="AA792" s="231" t="s">
        <v>222</v>
      </c>
      <c r="AB792" s="231" t="s">
        <v>222</v>
      </c>
      <c r="AC792" s="231" t="s">
        <v>224</v>
      </c>
      <c r="AD792" s="231" t="s">
        <v>224</v>
      </c>
      <c r="AE792" s="231" t="s">
        <v>222</v>
      </c>
      <c r="AF792" s="231" t="s">
        <v>222</v>
      </c>
      <c r="AG792" s="231" t="s">
        <v>222</v>
      </c>
      <c r="AH792" s="231" t="s">
        <v>222</v>
      </c>
      <c r="AI792" s="231" t="s">
        <v>224</v>
      </c>
      <c r="AJ792" s="231" t="s">
        <v>224</v>
      </c>
      <c r="AK792" s="231" t="s">
        <v>224</v>
      </c>
      <c r="AL792" s="231" t="s">
        <v>224</v>
      </c>
      <c r="AM792" s="231" t="s">
        <v>224</v>
      </c>
      <c r="AN792" s="231" t="s">
        <v>224</v>
      </c>
      <c r="AO792" s="231" t="s">
        <v>224</v>
      </c>
      <c r="AP792" s="231" t="s">
        <v>224</v>
      </c>
      <c r="AQ792" s="231">
        <v>40</v>
      </c>
    </row>
    <row r="793" spans="1:43" x14ac:dyDescent="0.3">
      <c r="A793" s="231">
        <v>213588</v>
      </c>
      <c r="B793" s="231" t="s">
        <v>61</v>
      </c>
      <c r="C793" s="231" t="s">
        <v>224</v>
      </c>
      <c r="D793" s="231" t="s">
        <v>224</v>
      </c>
      <c r="E793" s="231" t="s">
        <v>222</v>
      </c>
      <c r="F793" s="231" t="s">
        <v>222</v>
      </c>
      <c r="G793" s="231" t="s">
        <v>222</v>
      </c>
      <c r="H793" s="231" t="s">
        <v>224</v>
      </c>
      <c r="I793" s="231" t="s">
        <v>224</v>
      </c>
      <c r="J793" s="231" t="s">
        <v>224</v>
      </c>
      <c r="K793" s="231" t="s">
        <v>224</v>
      </c>
      <c r="L793" s="231" t="s">
        <v>224</v>
      </c>
      <c r="M793" s="231" t="s">
        <v>222</v>
      </c>
      <c r="N793" s="231" t="s">
        <v>224</v>
      </c>
      <c r="O793" s="231" t="s">
        <v>224</v>
      </c>
      <c r="P793" s="231" t="s">
        <v>224</v>
      </c>
      <c r="Q793" s="231" t="s">
        <v>224</v>
      </c>
      <c r="R793" s="231" t="s">
        <v>224</v>
      </c>
      <c r="S793" s="231" t="s">
        <v>224</v>
      </c>
      <c r="T793" s="231" t="s">
        <v>224</v>
      </c>
      <c r="U793" s="231" t="s">
        <v>224</v>
      </c>
      <c r="V793" s="231" t="s">
        <v>224</v>
      </c>
      <c r="W793" s="231" t="s">
        <v>224</v>
      </c>
      <c r="X793" s="231" t="s">
        <v>224</v>
      </c>
      <c r="Y793" s="231" t="s">
        <v>224</v>
      </c>
      <c r="Z793" s="231" t="s">
        <v>224</v>
      </c>
      <c r="AA793" s="231" t="s">
        <v>224</v>
      </c>
      <c r="AB793" s="231" t="s">
        <v>224</v>
      </c>
      <c r="AC793" s="231" t="s">
        <v>224</v>
      </c>
      <c r="AD793" s="231" t="s">
        <v>224</v>
      </c>
      <c r="AE793" s="231" t="s">
        <v>224</v>
      </c>
      <c r="AF793" s="231" t="s">
        <v>224</v>
      </c>
      <c r="AG793" s="231" t="s">
        <v>222</v>
      </c>
      <c r="AH793" s="231" t="s">
        <v>222</v>
      </c>
      <c r="AI793" s="231" t="s">
        <v>224</v>
      </c>
      <c r="AJ793" s="231" t="s">
        <v>224</v>
      </c>
      <c r="AK793" s="231" t="s">
        <v>224</v>
      </c>
      <c r="AL793" s="231" t="s">
        <v>223</v>
      </c>
      <c r="AM793" s="231" t="s">
        <v>224</v>
      </c>
      <c r="AN793" s="231" t="s">
        <v>224</v>
      </c>
      <c r="AO793" s="231" t="s">
        <v>224</v>
      </c>
      <c r="AP793" s="231" t="s">
        <v>224</v>
      </c>
      <c r="AQ793" s="231">
        <v>40</v>
      </c>
    </row>
    <row r="794" spans="1:43" x14ac:dyDescent="0.3">
      <c r="A794" s="231">
        <v>213610</v>
      </c>
      <c r="B794" s="231" t="s">
        <v>61</v>
      </c>
      <c r="C794" s="231" t="s">
        <v>224</v>
      </c>
      <c r="D794" s="231" t="s">
        <v>224</v>
      </c>
      <c r="E794" s="231" t="s">
        <v>222</v>
      </c>
      <c r="F794" s="231" t="s">
        <v>224</v>
      </c>
      <c r="G794" s="231" t="s">
        <v>224</v>
      </c>
      <c r="H794" s="231" t="s">
        <v>224</v>
      </c>
      <c r="I794" s="231" t="s">
        <v>222</v>
      </c>
      <c r="J794" s="231" t="s">
        <v>224</v>
      </c>
      <c r="K794" s="231" t="s">
        <v>224</v>
      </c>
      <c r="L794" s="231" t="s">
        <v>224</v>
      </c>
      <c r="M794" s="231" t="s">
        <v>224</v>
      </c>
      <c r="N794" s="231" t="s">
        <v>222</v>
      </c>
      <c r="O794" s="231" t="s">
        <v>222</v>
      </c>
      <c r="P794" s="231" t="s">
        <v>222</v>
      </c>
      <c r="Q794" s="231" t="s">
        <v>224</v>
      </c>
      <c r="R794" s="231" t="s">
        <v>224</v>
      </c>
      <c r="S794" s="231" t="s">
        <v>222</v>
      </c>
      <c r="T794" s="231" t="s">
        <v>224</v>
      </c>
      <c r="U794" s="231" t="s">
        <v>224</v>
      </c>
      <c r="V794" s="231" t="s">
        <v>224</v>
      </c>
      <c r="W794" s="231" t="s">
        <v>224</v>
      </c>
      <c r="X794" s="231" t="s">
        <v>224</v>
      </c>
      <c r="Y794" s="231" t="s">
        <v>224</v>
      </c>
      <c r="Z794" s="231" t="s">
        <v>224</v>
      </c>
      <c r="AA794" s="231" t="s">
        <v>224</v>
      </c>
      <c r="AB794" s="231" t="s">
        <v>222</v>
      </c>
      <c r="AC794" s="231" t="s">
        <v>224</v>
      </c>
      <c r="AD794" s="231" t="s">
        <v>224</v>
      </c>
      <c r="AE794" s="231" t="s">
        <v>224</v>
      </c>
      <c r="AF794" s="231" t="s">
        <v>224</v>
      </c>
      <c r="AG794" s="231" t="s">
        <v>222</v>
      </c>
      <c r="AH794" s="231" t="s">
        <v>222</v>
      </c>
      <c r="AI794" s="231" t="s">
        <v>224</v>
      </c>
      <c r="AJ794" s="231" t="s">
        <v>224</v>
      </c>
      <c r="AK794" s="231" t="s">
        <v>222</v>
      </c>
      <c r="AL794" s="231" t="s">
        <v>223</v>
      </c>
      <c r="AM794" s="231" t="s">
        <v>223</v>
      </c>
      <c r="AN794" s="231" t="s">
        <v>223</v>
      </c>
      <c r="AO794" s="231" t="s">
        <v>223</v>
      </c>
      <c r="AP794" s="231" t="s">
        <v>224</v>
      </c>
      <c r="AQ794" s="231">
        <v>40</v>
      </c>
    </row>
    <row r="795" spans="1:43" x14ac:dyDescent="0.3">
      <c r="A795" s="231">
        <v>213611</v>
      </c>
      <c r="B795" s="231" t="s">
        <v>61</v>
      </c>
      <c r="C795" s="231" t="s">
        <v>224</v>
      </c>
      <c r="D795" s="231" t="s">
        <v>224</v>
      </c>
      <c r="E795" s="231" t="s">
        <v>224</v>
      </c>
      <c r="F795" s="231" t="s">
        <v>224</v>
      </c>
      <c r="G795" s="231" t="s">
        <v>224</v>
      </c>
      <c r="H795" s="231" t="s">
        <v>224</v>
      </c>
      <c r="I795" s="231" t="s">
        <v>224</v>
      </c>
      <c r="J795" s="231" t="s">
        <v>224</v>
      </c>
      <c r="K795" s="231" t="s">
        <v>224</v>
      </c>
      <c r="L795" s="231" t="s">
        <v>224</v>
      </c>
      <c r="M795" s="231" t="s">
        <v>224</v>
      </c>
      <c r="N795" s="231" t="s">
        <v>224</v>
      </c>
      <c r="O795" s="231" t="s">
        <v>224</v>
      </c>
      <c r="P795" s="231" t="s">
        <v>224</v>
      </c>
      <c r="Q795" s="231" t="s">
        <v>222</v>
      </c>
      <c r="R795" s="231" t="s">
        <v>222</v>
      </c>
      <c r="S795" s="231" t="s">
        <v>224</v>
      </c>
      <c r="T795" s="231" t="s">
        <v>224</v>
      </c>
      <c r="U795" s="231" t="s">
        <v>224</v>
      </c>
      <c r="V795" s="231" t="s">
        <v>222</v>
      </c>
      <c r="W795" s="231" t="s">
        <v>224</v>
      </c>
      <c r="X795" s="231" t="s">
        <v>224</v>
      </c>
      <c r="Y795" s="231" t="s">
        <v>222</v>
      </c>
      <c r="Z795" s="231" t="s">
        <v>222</v>
      </c>
      <c r="AA795" s="231" t="s">
        <v>222</v>
      </c>
      <c r="AB795" s="231" t="s">
        <v>224</v>
      </c>
      <c r="AC795" s="231" t="s">
        <v>222</v>
      </c>
      <c r="AD795" s="231" t="s">
        <v>224</v>
      </c>
      <c r="AE795" s="231" t="s">
        <v>224</v>
      </c>
      <c r="AF795" s="231" t="s">
        <v>222</v>
      </c>
      <c r="AG795" s="231" t="s">
        <v>224</v>
      </c>
      <c r="AH795" s="231" t="s">
        <v>224</v>
      </c>
      <c r="AI795" s="231" t="s">
        <v>224</v>
      </c>
      <c r="AJ795" s="231" t="s">
        <v>223</v>
      </c>
      <c r="AK795" s="231" t="s">
        <v>223</v>
      </c>
      <c r="AL795" s="231" t="s">
        <v>223</v>
      </c>
      <c r="AM795" s="231" t="s">
        <v>223</v>
      </c>
      <c r="AN795" s="231" t="s">
        <v>223</v>
      </c>
      <c r="AO795" s="231" t="s">
        <v>223</v>
      </c>
      <c r="AP795" s="231" t="s">
        <v>223</v>
      </c>
      <c r="AQ795" s="231">
        <v>40</v>
      </c>
    </row>
    <row r="796" spans="1:43" x14ac:dyDescent="0.3">
      <c r="A796" s="231">
        <v>213636</v>
      </c>
      <c r="B796" s="231" t="s">
        <v>61</v>
      </c>
      <c r="C796" s="231" t="s">
        <v>224</v>
      </c>
      <c r="D796" s="231" t="s">
        <v>224</v>
      </c>
      <c r="E796" s="231" t="s">
        <v>224</v>
      </c>
      <c r="F796" s="231" t="s">
        <v>224</v>
      </c>
      <c r="G796" s="231" t="s">
        <v>224</v>
      </c>
      <c r="H796" s="231" t="s">
        <v>224</v>
      </c>
      <c r="I796" s="231" t="s">
        <v>224</v>
      </c>
      <c r="J796" s="231" t="s">
        <v>224</v>
      </c>
      <c r="K796" s="231" t="s">
        <v>224</v>
      </c>
      <c r="L796" s="231" t="s">
        <v>224</v>
      </c>
      <c r="M796" s="231" t="s">
        <v>222</v>
      </c>
      <c r="N796" s="231" t="s">
        <v>224</v>
      </c>
      <c r="O796" s="231" t="s">
        <v>224</v>
      </c>
      <c r="P796" s="231" t="s">
        <v>224</v>
      </c>
      <c r="Q796" s="231" t="s">
        <v>224</v>
      </c>
      <c r="R796" s="231" t="s">
        <v>224</v>
      </c>
      <c r="S796" s="231" t="s">
        <v>224</v>
      </c>
      <c r="T796" s="231" t="s">
        <v>224</v>
      </c>
      <c r="U796" s="231" t="s">
        <v>224</v>
      </c>
      <c r="V796" s="231" t="s">
        <v>224</v>
      </c>
      <c r="W796" s="231" t="s">
        <v>222</v>
      </c>
      <c r="X796" s="231" t="s">
        <v>224</v>
      </c>
      <c r="Y796" s="231" t="s">
        <v>222</v>
      </c>
      <c r="Z796" s="231" t="s">
        <v>224</v>
      </c>
      <c r="AA796" s="231" t="s">
        <v>222</v>
      </c>
      <c r="AB796" s="231" t="s">
        <v>224</v>
      </c>
      <c r="AC796" s="231" t="s">
        <v>224</v>
      </c>
      <c r="AD796" s="231" t="s">
        <v>222</v>
      </c>
      <c r="AE796" s="231" t="s">
        <v>222</v>
      </c>
      <c r="AF796" s="231" t="s">
        <v>224</v>
      </c>
      <c r="AG796" s="231" t="s">
        <v>224</v>
      </c>
      <c r="AH796" s="231" t="s">
        <v>222</v>
      </c>
      <c r="AI796" s="231" t="s">
        <v>224</v>
      </c>
      <c r="AJ796" s="231" t="s">
        <v>224</v>
      </c>
      <c r="AK796" s="231" t="s">
        <v>224</v>
      </c>
      <c r="AL796" s="231" t="s">
        <v>224</v>
      </c>
      <c r="AM796" s="231" t="s">
        <v>224</v>
      </c>
      <c r="AN796" s="231" t="s">
        <v>224</v>
      </c>
      <c r="AO796" s="231" t="s">
        <v>224</v>
      </c>
      <c r="AP796" s="231" t="s">
        <v>224</v>
      </c>
      <c r="AQ796" s="231">
        <v>40</v>
      </c>
    </row>
    <row r="797" spans="1:43" x14ac:dyDescent="0.3">
      <c r="A797" s="231">
        <v>213642</v>
      </c>
      <c r="B797" s="231" t="s">
        <v>61</v>
      </c>
      <c r="C797" s="231" t="s">
        <v>224</v>
      </c>
      <c r="D797" s="231" t="s">
        <v>224</v>
      </c>
      <c r="E797" s="231" t="s">
        <v>224</v>
      </c>
      <c r="F797" s="231" t="s">
        <v>224</v>
      </c>
      <c r="G797" s="231" t="s">
        <v>224</v>
      </c>
      <c r="H797" s="231" t="s">
        <v>224</v>
      </c>
      <c r="I797" s="231" t="s">
        <v>224</v>
      </c>
      <c r="J797" s="231" t="s">
        <v>224</v>
      </c>
      <c r="K797" s="231" t="s">
        <v>224</v>
      </c>
      <c r="L797" s="231" t="s">
        <v>224</v>
      </c>
      <c r="M797" s="231" t="s">
        <v>224</v>
      </c>
      <c r="N797" s="231" t="s">
        <v>224</v>
      </c>
      <c r="O797" s="231" t="s">
        <v>224</v>
      </c>
      <c r="P797" s="231" t="s">
        <v>224</v>
      </c>
      <c r="Q797" s="231" t="s">
        <v>224</v>
      </c>
      <c r="R797" s="231" t="s">
        <v>224</v>
      </c>
      <c r="S797" s="231" t="s">
        <v>224</v>
      </c>
      <c r="T797" s="231" t="s">
        <v>224</v>
      </c>
      <c r="U797" s="231" t="s">
        <v>224</v>
      </c>
      <c r="V797" s="231" t="s">
        <v>224</v>
      </c>
      <c r="W797" s="231" t="s">
        <v>224</v>
      </c>
      <c r="X797" s="231" t="s">
        <v>224</v>
      </c>
      <c r="Y797" s="231" t="s">
        <v>224</v>
      </c>
      <c r="Z797" s="231" t="s">
        <v>222</v>
      </c>
      <c r="AA797" s="231" t="s">
        <v>224</v>
      </c>
      <c r="AB797" s="231" t="s">
        <v>224</v>
      </c>
      <c r="AC797" s="231" t="s">
        <v>224</v>
      </c>
      <c r="AD797" s="231" t="s">
        <v>224</v>
      </c>
      <c r="AE797" s="231" t="s">
        <v>224</v>
      </c>
      <c r="AF797" s="231" t="s">
        <v>224</v>
      </c>
      <c r="AG797" s="231" t="s">
        <v>224</v>
      </c>
      <c r="AH797" s="231" t="s">
        <v>224</v>
      </c>
      <c r="AI797" s="231" t="s">
        <v>224</v>
      </c>
      <c r="AJ797" s="231" t="s">
        <v>224</v>
      </c>
      <c r="AK797" s="231" t="s">
        <v>222</v>
      </c>
      <c r="AL797" s="231" t="s">
        <v>224</v>
      </c>
      <c r="AM797" s="231" t="s">
        <v>224</v>
      </c>
      <c r="AN797" s="231" t="s">
        <v>224</v>
      </c>
      <c r="AO797" s="231" t="s">
        <v>224</v>
      </c>
      <c r="AP797" s="231" t="s">
        <v>224</v>
      </c>
      <c r="AQ797" s="231">
        <v>40</v>
      </c>
    </row>
    <row r="798" spans="1:43" x14ac:dyDescent="0.3">
      <c r="A798" s="231">
        <v>213651</v>
      </c>
      <c r="B798" s="231" t="s">
        <v>61</v>
      </c>
      <c r="C798" s="231" t="s">
        <v>222</v>
      </c>
      <c r="D798" s="231" t="s">
        <v>224</v>
      </c>
      <c r="E798" s="231" t="s">
        <v>222</v>
      </c>
      <c r="F798" s="231" t="s">
        <v>224</v>
      </c>
      <c r="G798" s="231" t="s">
        <v>224</v>
      </c>
      <c r="H798" s="231" t="s">
        <v>224</v>
      </c>
      <c r="I798" s="231" t="s">
        <v>224</v>
      </c>
      <c r="J798" s="231" t="s">
        <v>222</v>
      </c>
      <c r="K798" s="231" t="s">
        <v>224</v>
      </c>
      <c r="L798" s="231" t="s">
        <v>224</v>
      </c>
      <c r="M798" s="231" t="s">
        <v>224</v>
      </c>
      <c r="N798" s="231" t="s">
        <v>224</v>
      </c>
      <c r="O798" s="231" t="s">
        <v>224</v>
      </c>
      <c r="P798" s="231" t="s">
        <v>222</v>
      </c>
      <c r="Q798" s="231" t="s">
        <v>224</v>
      </c>
      <c r="R798" s="231" t="s">
        <v>224</v>
      </c>
      <c r="S798" s="231" t="s">
        <v>222</v>
      </c>
      <c r="T798" s="231" t="s">
        <v>224</v>
      </c>
      <c r="U798" s="231" t="s">
        <v>224</v>
      </c>
      <c r="V798" s="231" t="s">
        <v>224</v>
      </c>
      <c r="W798" s="231" t="s">
        <v>222</v>
      </c>
      <c r="X798" s="231" t="s">
        <v>224</v>
      </c>
      <c r="Y798" s="231" t="s">
        <v>222</v>
      </c>
      <c r="Z798" s="231" t="s">
        <v>222</v>
      </c>
      <c r="AA798" s="231" t="s">
        <v>222</v>
      </c>
      <c r="AB798" s="231" t="s">
        <v>222</v>
      </c>
      <c r="AC798" s="231" t="s">
        <v>224</v>
      </c>
      <c r="AD798" s="231" t="s">
        <v>224</v>
      </c>
      <c r="AE798" s="231" t="s">
        <v>224</v>
      </c>
      <c r="AF798" s="231" t="s">
        <v>224</v>
      </c>
      <c r="AG798" s="231" t="s">
        <v>222</v>
      </c>
      <c r="AH798" s="231" t="s">
        <v>224</v>
      </c>
      <c r="AI798" s="231" t="s">
        <v>222</v>
      </c>
      <c r="AJ798" s="231" t="s">
        <v>222</v>
      </c>
      <c r="AK798" s="231" t="s">
        <v>222</v>
      </c>
      <c r="AL798" s="231" t="s">
        <v>222</v>
      </c>
      <c r="AM798" s="231" t="s">
        <v>222</v>
      </c>
      <c r="AN798" s="231" t="s">
        <v>222</v>
      </c>
      <c r="AO798" s="231" t="s">
        <v>224</v>
      </c>
      <c r="AP798" s="231" t="s">
        <v>224</v>
      </c>
      <c r="AQ798" s="231">
        <v>40</v>
      </c>
    </row>
    <row r="799" spans="1:43" x14ac:dyDescent="0.3">
      <c r="A799" s="231">
        <v>213652</v>
      </c>
      <c r="B799" s="231" t="s">
        <v>61</v>
      </c>
      <c r="C799" s="231" t="s">
        <v>224</v>
      </c>
      <c r="D799" s="231" t="s">
        <v>224</v>
      </c>
      <c r="E799" s="231" t="s">
        <v>224</v>
      </c>
      <c r="F799" s="231" t="s">
        <v>224</v>
      </c>
      <c r="G799" s="231" t="s">
        <v>224</v>
      </c>
      <c r="H799" s="231" t="s">
        <v>224</v>
      </c>
      <c r="I799" s="231" t="s">
        <v>224</v>
      </c>
      <c r="J799" s="231" t="s">
        <v>222</v>
      </c>
      <c r="K799" s="231" t="s">
        <v>224</v>
      </c>
      <c r="L799" s="231" t="s">
        <v>224</v>
      </c>
      <c r="M799" s="231" t="s">
        <v>224</v>
      </c>
      <c r="N799" s="231" t="s">
        <v>224</v>
      </c>
      <c r="O799" s="231" t="s">
        <v>224</v>
      </c>
      <c r="P799" s="231" t="s">
        <v>224</v>
      </c>
      <c r="Q799" s="231" t="s">
        <v>224</v>
      </c>
      <c r="R799" s="231" t="s">
        <v>224</v>
      </c>
      <c r="S799" s="231" t="s">
        <v>224</v>
      </c>
      <c r="T799" s="231" t="s">
        <v>224</v>
      </c>
      <c r="U799" s="231" t="s">
        <v>224</v>
      </c>
      <c r="V799" s="231" t="s">
        <v>224</v>
      </c>
      <c r="W799" s="231" t="s">
        <v>224</v>
      </c>
      <c r="X799" s="231" t="s">
        <v>224</v>
      </c>
      <c r="Y799" s="231" t="s">
        <v>222</v>
      </c>
      <c r="Z799" s="231" t="s">
        <v>224</v>
      </c>
      <c r="AA799" s="231" t="s">
        <v>222</v>
      </c>
      <c r="AB799" s="231" t="s">
        <v>224</v>
      </c>
      <c r="AC799" s="231" t="s">
        <v>224</v>
      </c>
      <c r="AD799" s="231" t="s">
        <v>222</v>
      </c>
      <c r="AE799" s="231" t="s">
        <v>222</v>
      </c>
      <c r="AF799" s="231" t="s">
        <v>224</v>
      </c>
      <c r="AG799" s="231" t="s">
        <v>222</v>
      </c>
      <c r="AH799" s="231" t="s">
        <v>222</v>
      </c>
      <c r="AI799" s="231" t="s">
        <v>222</v>
      </c>
      <c r="AJ799" s="231" t="s">
        <v>224</v>
      </c>
      <c r="AK799" s="231" t="s">
        <v>224</v>
      </c>
      <c r="AL799" s="231" t="s">
        <v>222</v>
      </c>
      <c r="AM799" s="231" t="s">
        <v>224</v>
      </c>
      <c r="AN799" s="231" t="s">
        <v>222</v>
      </c>
      <c r="AO799" s="231" t="s">
        <v>224</v>
      </c>
      <c r="AP799" s="231" t="s">
        <v>224</v>
      </c>
      <c r="AQ799" s="231">
        <v>40</v>
      </c>
    </row>
    <row r="800" spans="1:43" x14ac:dyDescent="0.3">
      <c r="A800" s="231">
        <v>213655</v>
      </c>
      <c r="B800" s="231" t="s">
        <v>61</v>
      </c>
      <c r="C800" s="231" t="s">
        <v>224</v>
      </c>
      <c r="D800" s="231" t="s">
        <v>224</v>
      </c>
      <c r="E800" s="231" t="s">
        <v>224</v>
      </c>
      <c r="F800" s="231" t="s">
        <v>224</v>
      </c>
      <c r="G800" s="231" t="s">
        <v>224</v>
      </c>
      <c r="H800" s="231" t="s">
        <v>224</v>
      </c>
      <c r="I800" s="231" t="s">
        <v>224</v>
      </c>
      <c r="J800" s="231" t="s">
        <v>222</v>
      </c>
      <c r="K800" s="231" t="s">
        <v>224</v>
      </c>
      <c r="L800" s="231" t="s">
        <v>222</v>
      </c>
      <c r="M800" s="231" t="s">
        <v>224</v>
      </c>
      <c r="N800" s="231" t="s">
        <v>224</v>
      </c>
      <c r="O800" s="231" t="s">
        <v>224</v>
      </c>
      <c r="P800" s="231" t="s">
        <v>224</v>
      </c>
      <c r="Q800" s="231" t="s">
        <v>223</v>
      </c>
      <c r="R800" s="231" t="s">
        <v>224</v>
      </c>
      <c r="S800" s="231" t="s">
        <v>224</v>
      </c>
      <c r="T800" s="231" t="s">
        <v>224</v>
      </c>
      <c r="U800" s="231" t="s">
        <v>224</v>
      </c>
      <c r="V800" s="231" t="s">
        <v>224</v>
      </c>
      <c r="W800" s="231" t="s">
        <v>224</v>
      </c>
      <c r="X800" s="231" t="s">
        <v>224</v>
      </c>
      <c r="Y800" s="231" t="s">
        <v>222</v>
      </c>
      <c r="Z800" s="231" t="s">
        <v>224</v>
      </c>
      <c r="AA800" s="231" t="s">
        <v>224</v>
      </c>
      <c r="AB800" s="231" t="s">
        <v>224</v>
      </c>
      <c r="AC800" s="231" t="s">
        <v>224</v>
      </c>
      <c r="AD800" s="231" t="s">
        <v>222</v>
      </c>
      <c r="AE800" s="231" t="s">
        <v>223</v>
      </c>
      <c r="AF800" s="231" t="s">
        <v>224</v>
      </c>
      <c r="AG800" s="231" t="s">
        <v>223</v>
      </c>
      <c r="AH800" s="231" t="s">
        <v>224</v>
      </c>
      <c r="AI800" s="231" t="s">
        <v>223</v>
      </c>
      <c r="AJ800" s="231" t="s">
        <v>224</v>
      </c>
      <c r="AK800" s="231" t="s">
        <v>223</v>
      </c>
      <c r="AL800" s="231" t="s">
        <v>223</v>
      </c>
      <c r="AM800" s="231" t="s">
        <v>223</v>
      </c>
      <c r="AN800" s="231" t="s">
        <v>223</v>
      </c>
      <c r="AO800" s="231" t="s">
        <v>223</v>
      </c>
      <c r="AP800" s="231" t="s">
        <v>223</v>
      </c>
      <c r="AQ800" s="231">
        <v>40</v>
      </c>
    </row>
    <row r="801" spans="1:43" x14ac:dyDescent="0.3">
      <c r="A801" s="231">
        <v>213667</v>
      </c>
      <c r="B801" s="231" t="s">
        <v>61</v>
      </c>
      <c r="C801" s="231" t="s">
        <v>224</v>
      </c>
      <c r="D801" s="231" t="s">
        <v>224</v>
      </c>
      <c r="E801" s="231" t="s">
        <v>222</v>
      </c>
      <c r="F801" s="231" t="s">
        <v>224</v>
      </c>
      <c r="G801" s="231" t="s">
        <v>224</v>
      </c>
      <c r="H801" s="231" t="s">
        <v>224</v>
      </c>
      <c r="I801" s="231" t="s">
        <v>224</v>
      </c>
      <c r="J801" s="231" t="s">
        <v>224</v>
      </c>
      <c r="K801" s="231" t="s">
        <v>224</v>
      </c>
      <c r="L801" s="231" t="s">
        <v>224</v>
      </c>
      <c r="M801" s="231" t="s">
        <v>224</v>
      </c>
      <c r="N801" s="231" t="s">
        <v>224</v>
      </c>
      <c r="O801" s="231" t="s">
        <v>224</v>
      </c>
      <c r="P801" s="231" t="s">
        <v>224</v>
      </c>
      <c r="Q801" s="231" t="s">
        <v>224</v>
      </c>
      <c r="R801" s="231" t="s">
        <v>224</v>
      </c>
      <c r="S801" s="231" t="s">
        <v>224</v>
      </c>
      <c r="T801" s="231" t="s">
        <v>224</v>
      </c>
      <c r="U801" s="231" t="s">
        <v>224</v>
      </c>
      <c r="V801" s="231" t="s">
        <v>224</v>
      </c>
      <c r="W801" s="231" t="s">
        <v>224</v>
      </c>
      <c r="X801" s="231" t="s">
        <v>222</v>
      </c>
      <c r="Y801" s="231" t="s">
        <v>224</v>
      </c>
      <c r="Z801" s="231" t="s">
        <v>224</v>
      </c>
      <c r="AA801" s="231" t="s">
        <v>222</v>
      </c>
      <c r="AB801" s="231" t="s">
        <v>224</v>
      </c>
      <c r="AC801" s="231" t="s">
        <v>224</v>
      </c>
      <c r="AD801" s="231" t="s">
        <v>224</v>
      </c>
      <c r="AE801" s="231" t="s">
        <v>224</v>
      </c>
      <c r="AF801" s="231" t="s">
        <v>224</v>
      </c>
      <c r="AG801" s="231" t="s">
        <v>224</v>
      </c>
      <c r="AH801" s="231" t="s">
        <v>224</v>
      </c>
      <c r="AI801" s="231" t="s">
        <v>223</v>
      </c>
      <c r="AJ801" s="231" t="s">
        <v>224</v>
      </c>
      <c r="AK801" s="231" t="s">
        <v>224</v>
      </c>
      <c r="AL801" s="231" t="s">
        <v>223</v>
      </c>
      <c r="AM801" s="231" t="s">
        <v>223</v>
      </c>
      <c r="AN801" s="231" t="s">
        <v>223</v>
      </c>
      <c r="AO801" s="231" t="s">
        <v>224</v>
      </c>
      <c r="AP801" s="231" t="s">
        <v>224</v>
      </c>
      <c r="AQ801" s="231">
        <v>40</v>
      </c>
    </row>
    <row r="802" spans="1:43" x14ac:dyDescent="0.3">
      <c r="A802" s="231">
        <v>213678</v>
      </c>
      <c r="B802" s="231" t="s">
        <v>61</v>
      </c>
      <c r="C802" s="231" t="s">
        <v>224</v>
      </c>
      <c r="D802" s="231" t="s">
        <v>224</v>
      </c>
      <c r="E802" s="231" t="s">
        <v>224</v>
      </c>
      <c r="F802" s="231" t="s">
        <v>224</v>
      </c>
      <c r="G802" s="231" t="s">
        <v>222</v>
      </c>
      <c r="H802" s="231" t="s">
        <v>224</v>
      </c>
      <c r="I802" s="231" t="s">
        <v>224</v>
      </c>
      <c r="J802" s="231" t="s">
        <v>224</v>
      </c>
      <c r="K802" s="231" t="s">
        <v>224</v>
      </c>
      <c r="L802" s="231" t="s">
        <v>224</v>
      </c>
      <c r="M802" s="231" t="s">
        <v>224</v>
      </c>
      <c r="N802" s="231" t="s">
        <v>224</v>
      </c>
      <c r="O802" s="231" t="s">
        <v>222</v>
      </c>
      <c r="P802" s="231" t="s">
        <v>222</v>
      </c>
      <c r="Q802" s="231" t="s">
        <v>222</v>
      </c>
      <c r="R802" s="231" t="s">
        <v>224</v>
      </c>
      <c r="S802" s="231" t="s">
        <v>224</v>
      </c>
      <c r="T802" s="231" t="s">
        <v>224</v>
      </c>
      <c r="U802" s="231" t="s">
        <v>224</v>
      </c>
      <c r="V802" s="231" t="s">
        <v>224</v>
      </c>
      <c r="W802" s="231" t="s">
        <v>222</v>
      </c>
      <c r="X802" s="231" t="s">
        <v>224</v>
      </c>
      <c r="Y802" s="231" t="s">
        <v>224</v>
      </c>
      <c r="Z802" s="231" t="s">
        <v>222</v>
      </c>
      <c r="AA802" s="231" t="s">
        <v>224</v>
      </c>
      <c r="AB802" s="231" t="s">
        <v>224</v>
      </c>
      <c r="AC802" s="231" t="s">
        <v>224</v>
      </c>
      <c r="AD802" s="231" t="s">
        <v>224</v>
      </c>
      <c r="AE802" s="231" t="s">
        <v>224</v>
      </c>
      <c r="AF802" s="231" t="s">
        <v>224</v>
      </c>
      <c r="AG802" s="231" t="s">
        <v>224</v>
      </c>
      <c r="AH802" s="231" t="s">
        <v>224</v>
      </c>
      <c r="AI802" s="231" t="s">
        <v>222</v>
      </c>
      <c r="AJ802" s="231" t="s">
        <v>224</v>
      </c>
      <c r="AK802" s="231" t="s">
        <v>224</v>
      </c>
      <c r="AL802" s="231" t="s">
        <v>224</v>
      </c>
      <c r="AM802" s="231" t="s">
        <v>224</v>
      </c>
      <c r="AN802" s="231" t="s">
        <v>224</v>
      </c>
      <c r="AO802" s="231" t="s">
        <v>224</v>
      </c>
      <c r="AP802" s="231" t="s">
        <v>224</v>
      </c>
      <c r="AQ802" s="231">
        <v>40</v>
      </c>
    </row>
    <row r="803" spans="1:43" x14ac:dyDescent="0.3">
      <c r="A803" s="231">
        <v>213717</v>
      </c>
      <c r="B803" s="231" t="s">
        <v>61</v>
      </c>
      <c r="C803" s="231" t="s">
        <v>224</v>
      </c>
      <c r="D803" s="231" t="s">
        <v>224</v>
      </c>
      <c r="E803" s="231" t="s">
        <v>224</v>
      </c>
      <c r="F803" s="231" t="s">
        <v>224</v>
      </c>
      <c r="G803" s="231" t="s">
        <v>224</v>
      </c>
      <c r="H803" s="231" t="s">
        <v>222</v>
      </c>
      <c r="I803" s="231" t="s">
        <v>224</v>
      </c>
      <c r="J803" s="231" t="s">
        <v>224</v>
      </c>
      <c r="K803" s="231" t="s">
        <v>222</v>
      </c>
      <c r="L803" s="231" t="s">
        <v>224</v>
      </c>
      <c r="M803" s="231" t="s">
        <v>222</v>
      </c>
      <c r="N803" s="231" t="s">
        <v>224</v>
      </c>
      <c r="O803" s="231" t="s">
        <v>224</v>
      </c>
      <c r="P803" s="231" t="s">
        <v>224</v>
      </c>
      <c r="Q803" s="231" t="s">
        <v>222</v>
      </c>
      <c r="R803" s="231" t="s">
        <v>224</v>
      </c>
      <c r="S803" s="231" t="s">
        <v>224</v>
      </c>
      <c r="T803" s="231" t="s">
        <v>224</v>
      </c>
      <c r="U803" s="231" t="s">
        <v>224</v>
      </c>
      <c r="V803" s="231" t="s">
        <v>224</v>
      </c>
      <c r="W803" s="231" t="s">
        <v>224</v>
      </c>
      <c r="X803" s="231" t="s">
        <v>224</v>
      </c>
      <c r="Y803" s="231" t="s">
        <v>224</v>
      </c>
      <c r="Z803" s="231" t="s">
        <v>224</v>
      </c>
      <c r="AA803" s="231" t="s">
        <v>224</v>
      </c>
      <c r="AB803" s="231" t="s">
        <v>222</v>
      </c>
      <c r="AC803" s="231" t="s">
        <v>224</v>
      </c>
      <c r="AD803" s="231" t="s">
        <v>224</v>
      </c>
      <c r="AE803" s="231" t="s">
        <v>222</v>
      </c>
      <c r="AF803" s="231" t="s">
        <v>224</v>
      </c>
      <c r="AG803" s="231" t="s">
        <v>224</v>
      </c>
      <c r="AH803" s="231" t="s">
        <v>224</v>
      </c>
      <c r="AI803" s="231" t="s">
        <v>224</v>
      </c>
      <c r="AJ803" s="231" t="s">
        <v>224</v>
      </c>
      <c r="AK803" s="231" t="s">
        <v>224</v>
      </c>
      <c r="AL803" s="231" t="s">
        <v>224</v>
      </c>
      <c r="AM803" s="231" t="s">
        <v>224</v>
      </c>
      <c r="AN803" s="231" t="s">
        <v>224</v>
      </c>
      <c r="AO803" s="231" t="s">
        <v>224</v>
      </c>
      <c r="AP803" s="231" t="s">
        <v>224</v>
      </c>
      <c r="AQ803" s="231">
        <v>40</v>
      </c>
    </row>
    <row r="804" spans="1:43" x14ac:dyDescent="0.3">
      <c r="A804" s="231">
        <v>213724</v>
      </c>
      <c r="B804" s="231" t="s">
        <v>61</v>
      </c>
      <c r="C804" s="231" t="s">
        <v>224</v>
      </c>
      <c r="D804" s="231" t="s">
        <v>224</v>
      </c>
      <c r="E804" s="231" t="s">
        <v>222</v>
      </c>
      <c r="F804" s="231" t="s">
        <v>222</v>
      </c>
      <c r="G804" s="231" t="s">
        <v>224</v>
      </c>
      <c r="H804" s="231" t="s">
        <v>222</v>
      </c>
      <c r="I804" s="231" t="s">
        <v>224</v>
      </c>
      <c r="J804" s="231" t="s">
        <v>224</v>
      </c>
      <c r="K804" s="231" t="s">
        <v>224</v>
      </c>
      <c r="L804" s="231" t="s">
        <v>224</v>
      </c>
      <c r="M804" s="231" t="s">
        <v>222</v>
      </c>
      <c r="N804" s="231" t="s">
        <v>224</v>
      </c>
      <c r="O804" s="231" t="s">
        <v>224</v>
      </c>
      <c r="P804" s="231" t="s">
        <v>224</v>
      </c>
      <c r="Q804" s="231" t="s">
        <v>222</v>
      </c>
      <c r="R804" s="231" t="s">
        <v>224</v>
      </c>
      <c r="S804" s="231" t="s">
        <v>224</v>
      </c>
      <c r="T804" s="231" t="s">
        <v>224</v>
      </c>
      <c r="U804" s="231" t="s">
        <v>224</v>
      </c>
      <c r="V804" s="231" t="s">
        <v>224</v>
      </c>
      <c r="W804" s="231" t="s">
        <v>224</v>
      </c>
      <c r="X804" s="231" t="s">
        <v>224</v>
      </c>
      <c r="Y804" s="231" t="s">
        <v>224</v>
      </c>
      <c r="Z804" s="231" t="s">
        <v>224</v>
      </c>
      <c r="AA804" s="231" t="s">
        <v>224</v>
      </c>
      <c r="AB804" s="231" t="s">
        <v>224</v>
      </c>
      <c r="AC804" s="231" t="s">
        <v>224</v>
      </c>
      <c r="AD804" s="231" t="s">
        <v>224</v>
      </c>
      <c r="AE804" s="231" t="s">
        <v>222</v>
      </c>
      <c r="AF804" s="231" t="s">
        <v>224</v>
      </c>
      <c r="AG804" s="231" t="s">
        <v>224</v>
      </c>
      <c r="AH804" s="231" t="s">
        <v>224</v>
      </c>
      <c r="AI804" s="231" t="s">
        <v>222</v>
      </c>
      <c r="AJ804" s="231" t="s">
        <v>222</v>
      </c>
      <c r="AK804" s="231" t="s">
        <v>224</v>
      </c>
      <c r="AL804" s="231" t="s">
        <v>224</v>
      </c>
      <c r="AM804" s="231" t="s">
        <v>224</v>
      </c>
      <c r="AN804" s="231" t="s">
        <v>224</v>
      </c>
      <c r="AO804" s="231" t="s">
        <v>224</v>
      </c>
      <c r="AP804" s="231" t="s">
        <v>224</v>
      </c>
      <c r="AQ804" s="231">
        <v>40</v>
      </c>
    </row>
    <row r="805" spans="1:43" x14ac:dyDescent="0.3">
      <c r="A805" s="231">
        <v>213777</v>
      </c>
      <c r="B805" s="231" t="s">
        <v>61</v>
      </c>
      <c r="C805" s="231" t="s">
        <v>222</v>
      </c>
      <c r="D805" s="231" t="s">
        <v>222</v>
      </c>
      <c r="E805" s="231" t="s">
        <v>222</v>
      </c>
      <c r="F805" s="231" t="s">
        <v>222</v>
      </c>
      <c r="G805" s="231" t="s">
        <v>224</v>
      </c>
      <c r="H805" s="231" t="s">
        <v>224</v>
      </c>
      <c r="I805" s="231" t="s">
        <v>224</v>
      </c>
      <c r="J805" s="231" t="s">
        <v>224</v>
      </c>
      <c r="K805" s="231" t="s">
        <v>224</v>
      </c>
      <c r="L805" s="231" t="s">
        <v>222</v>
      </c>
      <c r="M805" s="231" t="s">
        <v>224</v>
      </c>
      <c r="N805" s="231" t="s">
        <v>224</v>
      </c>
      <c r="O805" s="231" t="s">
        <v>224</v>
      </c>
      <c r="P805" s="231" t="s">
        <v>222</v>
      </c>
      <c r="Q805" s="231" t="s">
        <v>224</v>
      </c>
      <c r="R805" s="231" t="s">
        <v>222</v>
      </c>
      <c r="S805" s="231" t="s">
        <v>224</v>
      </c>
      <c r="T805" s="231" t="s">
        <v>222</v>
      </c>
      <c r="U805" s="231" t="s">
        <v>224</v>
      </c>
      <c r="V805" s="231" t="s">
        <v>224</v>
      </c>
      <c r="W805" s="231" t="s">
        <v>222</v>
      </c>
      <c r="X805" s="231" t="s">
        <v>222</v>
      </c>
      <c r="Y805" s="231" t="s">
        <v>222</v>
      </c>
      <c r="Z805" s="231" t="s">
        <v>224</v>
      </c>
      <c r="AA805" s="231" t="s">
        <v>222</v>
      </c>
      <c r="AB805" s="231" t="s">
        <v>222</v>
      </c>
      <c r="AC805" s="231" t="s">
        <v>222</v>
      </c>
      <c r="AD805" s="231" t="s">
        <v>224</v>
      </c>
      <c r="AE805" s="231" t="s">
        <v>222</v>
      </c>
      <c r="AF805" s="231" t="s">
        <v>224</v>
      </c>
      <c r="AG805" s="231" t="s">
        <v>224</v>
      </c>
      <c r="AH805" s="231" t="s">
        <v>224</v>
      </c>
      <c r="AI805" s="231" t="s">
        <v>224</v>
      </c>
      <c r="AJ805" s="231" t="s">
        <v>224</v>
      </c>
      <c r="AK805" s="231" t="s">
        <v>224</v>
      </c>
      <c r="AL805" s="231" t="s">
        <v>223</v>
      </c>
      <c r="AM805" s="231" t="s">
        <v>223</v>
      </c>
      <c r="AN805" s="231" t="s">
        <v>223</v>
      </c>
      <c r="AO805" s="231" t="s">
        <v>223</v>
      </c>
      <c r="AP805" s="231" t="s">
        <v>223</v>
      </c>
      <c r="AQ805" s="231">
        <v>40</v>
      </c>
    </row>
    <row r="806" spans="1:43" x14ac:dyDescent="0.3">
      <c r="A806" s="231">
        <v>213792</v>
      </c>
      <c r="B806" s="231" t="s">
        <v>61</v>
      </c>
      <c r="C806" s="231" t="s">
        <v>224</v>
      </c>
      <c r="D806" s="231" t="s">
        <v>222</v>
      </c>
      <c r="E806" s="231" t="s">
        <v>224</v>
      </c>
      <c r="F806" s="231" t="s">
        <v>224</v>
      </c>
      <c r="G806" s="231" t="s">
        <v>224</v>
      </c>
      <c r="H806" s="231" t="s">
        <v>224</v>
      </c>
      <c r="I806" s="231" t="s">
        <v>224</v>
      </c>
      <c r="J806" s="231" t="s">
        <v>224</v>
      </c>
      <c r="K806" s="231" t="s">
        <v>224</v>
      </c>
      <c r="L806" s="231" t="s">
        <v>224</v>
      </c>
      <c r="M806" s="231" t="s">
        <v>224</v>
      </c>
      <c r="N806" s="231" t="s">
        <v>224</v>
      </c>
      <c r="O806" s="231" t="s">
        <v>224</v>
      </c>
      <c r="P806" s="231" t="s">
        <v>224</v>
      </c>
      <c r="Q806" s="231" t="s">
        <v>224</v>
      </c>
      <c r="R806" s="231" t="s">
        <v>224</v>
      </c>
      <c r="S806" s="231" t="s">
        <v>224</v>
      </c>
      <c r="T806" s="231" t="s">
        <v>224</v>
      </c>
      <c r="U806" s="231" t="s">
        <v>224</v>
      </c>
      <c r="V806" s="231" t="s">
        <v>224</v>
      </c>
      <c r="W806" s="231" t="s">
        <v>224</v>
      </c>
      <c r="X806" s="231" t="s">
        <v>224</v>
      </c>
      <c r="Y806" s="231" t="s">
        <v>224</v>
      </c>
      <c r="Z806" s="231" t="s">
        <v>224</v>
      </c>
      <c r="AA806" s="231" t="s">
        <v>224</v>
      </c>
      <c r="AB806" s="231" t="s">
        <v>224</v>
      </c>
      <c r="AC806" s="231" t="s">
        <v>224</v>
      </c>
      <c r="AD806" s="231" t="s">
        <v>224</v>
      </c>
      <c r="AE806" s="231" t="s">
        <v>222</v>
      </c>
      <c r="AF806" s="231" t="s">
        <v>222</v>
      </c>
      <c r="AG806" s="231" t="s">
        <v>224</v>
      </c>
      <c r="AH806" s="231" t="s">
        <v>224</v>
      </c>
      <c r="AI806" s="231" t="s">
        <v>222</v>
      </c>
      <c r="AJ806" s="231" t="s">
        <v>224</v>
      </c>
      <c r="AK806" s="231" t="s">
        <v>224</v>
      </c>
      <c r="AL806" s="231" t="s">
        <v>223</v>
      </c>
      <c r="AM806" s="231" t="s">
        <v>223</v>
      </c>
      <c r="AN806" s="231" t="s">
        <v>223</v>
      </c>
      <c r="AO806" s="231" t="s">
        <v>223</v>
      </c>
      <c r="AP806" s="231" t="s">
        <v>223</v>
      </c>
      <c r="AQ806" s="231">
        <v>40</v>
      </c>
    </row>
    <row r="807" spans="1:43" x14ac:dyDescent="0.3">
      <c r="A807" s="231">
        <v>213807</v>
      </c>
      <c r="B807" s="231" t="s">
        <v>61</v>
      </c>
      <c r="C807" s="231" t="s">
        <v>224</v>
      </c>
      <c r="D807" s="231" t="s">
        <v>222</v>
      </c>
      <c r="E807" s="231" t="s">
        <v>222</v>
      </c>
      <c r="F807" s="231" t="s">
        <v>222</v>
      </c>
      <c r="G807" s="231" t="s">
        <v>224</v>
      </c>
      <c r="H807" s="231" t="s">
        <v>224</v>
      </c>
      <c r="I807" s="231" t="s">
        <v>224</v>
      </c>
      <c r="J807" s="231" t="s">
        <v>224</v>
      </c>
      <c r="K807" s="231" t="s">
        <v>224</v>
      </c>
      <c r="L807" s="231" t="s">
        <v>222</v>
      </c>
      <c r="M807" s="231" t="s">
        <v>224</v>
      </c>
      <c r="N807" s="231" t="s">
        <v>224</v>
      </c>
      <c r="O807" s="231" t="s">
        <v>224</v>
      </c>
      <c r="P807" s="231" t="s">
        <v>224</v>
      </c>
      <c r="Q807" s="231" t="s">
        <v>224</v>
      </c>
      <c r="R807" s="231" t="s">
        <v>224</v>
      </c>
      <c r="S807" s="231" t="s">
        <v>224</v>
      </c>
      <c r="T807" s="231" t="s">
        <v>224</v>
      </c>
      <c r="U807" s="231" t="s">
        <v>224</v>
      </c>
      <c r="V807" s="231" t="s">
        <v>224</v>
      </c>
      <c r="W807" s="231" t="s">
        <v>224</v>
      </c>
      <c r="X807" s="231" t="s">
        <v>224</v>
      </c>
      <c r="Y807" s="231" t="s">
        <v>222</v>
      </c>
      <c r="Z807" s="231" t="s">
        <v>222</v>
      </c>
      <c r="AA807" s="231" t="s">
        <v>224</v>
      </c>
      <c r="AB807" s="231" t="s">
        <v>224</v>
      </c>
      <c r="AC807" s="231" t="s">
        <v>224</v>
      </c>
      <c r="AD807" s="231" t="s">
        <v>224</v>
      </c>
      <c r="AE807" s="231" t="s">
        <v>222</v>
      </c>
      <c r="AF807" s="231" t="s">
        <v>224</v>
      </c>
      <c r="AG807" s="231" t="s">
        <v>222</v>
      </c>
      <c r="AH807" s="231" t="s">
        <v>222</v>
      </c>
      <c r="AI807" s="231" t="s">
        <v>224</v>
      </c>
      <c r="AJ807" s="231" t="s">
        <v>224</v>
      </c>
      <c r="AK807" s="231" t="s">
        <v>222</v>
      </c>
      <c r="AL807" s="231" t="s">
        <v>224</v>
      </c>
      <c r="AM807" s="231" t="s">
        <v>224</v>
      </c>
      <c r="AN807" s="231" t="s">
        <v>224</v>
      </c>
      <c r="AO807" s="231" t="s">
        <v>224</v>
      </c>
      <c r="AP807" s="231" t="s">
        <v>224</v>
      </c>
      <c r="AQ807" s="231">
        <v>40</v>
      </c>
    </row>
    <row r="808" spans="1:43" x14ac:dyDescent="0.3">
      <c r="A808" s="231">
        <v>213849</v>
      </c>
      <c r="B808" s="231" t="s">
        <v>61</v>
      </c>
      <c r="C808" s="231" t="s">
        <v>222</v>
      </c>
      <c r="D808" s="231" t="s">
        <v>224</v>
      </c>
      <c r="E808" s="231" t="s">
        <v>224</v>
      </c>
      <c r="F808" s="231" t="s">
        <v>224</v>
      </c>
      <c r="G808" s="231" t="s">
        <v>224</v>
      </c>
      <c r="H808" s="231" t="s">
        <v>222</v>
      </c>
      <c r="I808" s="231" t="s">
        <v>224</v>
      </c>
      <c r="J808" s="231" t="s">
        <v>224</v>
      </c>
      <c r="K808" s="231" t="s">
        <v>224</v>
      </c>
      <c r="L808" s="231" t="s">
        <v>224</v>
      </c>
      <c r="M808" s="231" t="s">
        <v>222</v>
      </c>
      <c r="N808" s="231" t="s">
        <v>224</v>
      </c>
      <c r="O808" s="231" t="s">
        <v>224</v>
      </c>
      <c r="P808" s="231" t="s">
        <v>222</v>
      </c>
      <c r="Q808" s="231" t="s">
        <v>224</v>
      </c>
      <c r="R808" s="231" t="s">
        <v>224</v>
      </c>
      <c r="S808" s="231" t="s">
        <v>224</v>
      </c>
      <c r="T808" s="231" t="s">
        <v>224</v>
      </c>
      <c r="U808" s="231" t="s">
        <v>224</v>
      </c>
      <c r="V808" s="231" t="s">
        <v>224</v>
      </c>
      <c r="W808" s="231" t="s">
        <v>224</v>
      </c>
      <c r="X808" s="231" t="s">
        <v>224</v>
      </c>
      <c r="Y808" s="231" t="s">
        <v>222</v>
      </c>
      <c r="Z808" s="231" t="s">
        <v>224</v>
      </c>
      <c r="AA808" s="231" t="s">
        <v>224</v>
      </c>
      <c r="AB808" s="231" t="s">
        <v>224</v>
      </c>
      <c r="AC808" s="231" t="s">
        <v>224</v>
      </c>
      <c r="AD808" s="231" t="s">
        <v>222</v>
      </c>
      <c r="AE808" s="231" t="s">
        <v>222</v>
      </c>
      <c r="AF808" s="231" t="s">
        <v>222</v>
      </c>
      <c r="AG808" s="231" t="s">
        <v>224</v>
      </c>
      <c r="AH808" s="231" t="s">
        <v>222</v>
      </c>
      <c r="AI808" s="231" t="s">
        <v>224</v>
      </c>
      <c r="AJ808" s="231" t="s">
        <v>224</v>
      </c>
      <c r="AK808" s="231" t="s">
        <v>222</v>
      </c>
      <c r="AL808" s="231" t="s">
        <v>224</v>
      </c>
      <c r="AM808" s="231" t="s">
        <v>223</v>
      </c>
      <c r="AN808" s="231" t="s">
        <v>223</v>
      </c>
      <c r="AO808" s="231" t="s">
        <v>224</v>
      </c>
      <c r="AP808" s="231" t="s">
        <v>223</v>
      </c>
      <c r="AQ808" s="231">
        <v>40</v>
      </c>
    </row>
    <row r="809" spans="1:43" x14ac:dyDescent="0.3">
      <c r="A809" s="231">
        <v>213851</v>
      </c>
      <c r="B809" s="231" t="s">
        <v>61</v>
      </c>
      <c r="C809" s="231" t="s">
        <v>224</v>
      </c>
      <c r="D809" s="231" t="s">
        <v>224</v>
      </c>
      <c r="E809" s="231" t="s">
        <v>224</v>
      </c>
      <c r="F809" s="231" t="s">
        <v>224</v>
      </c>
      <c r="G809" s="231" t="s">
        <v>224</v>
      </c>
      <c r="H809" s="231" t="s">
        <v>224</v>
      </c>
      <c r="I809" s="231" t="s">
        <v>224</v>
      </c>
      <c r="J809" s="231" t="s">
        <v>224</v>
      </c>
      <c r="K809" s="231" t="s">
        <v>224</v>
      </c>
      <c r="L809" s="231" t="s">
        <v>224</v>
      </c>
      <c r="M809" s="231" t="s">
        <v>224</v>
      </c>
      <c r="N809" s="231" t="s">
        <v>224</v>
      </c>
      <c r="O809" s="231" t="s">
        <v>224</v>
      </c>
      <c r="P809" s="231" t="s">
        <v>224</v>
      </c>
      <c r="Q809" s="231" t="s">
        <v>224</v>
      </c>
      <c r="R809" s="231" t="s">
        <v>224</v>
      </c>
      <c r="S809" s="231" t="s">
        <v>224</v>
      </c>
      <c r="T809" s="231" t="s">
        <v>224</v>
      </c>
      <c r="U809" s="231" t="s">
        <v>224</v>
      </c>
      <c r="V809" s="231" t="s">
        <v>224</v>
      </c>
      <c r="W809" s="231" t="s">
        <v>224</v>
      </c>
      <c r="X809" s="231" t="s">
        <v>224</v>
      </c>
      <c r="Y809" s="231" t="s">
        <v>224</v>
      </c>
      <c r="Z809" s="231" t="s">
        <v>224</v>
      </c>
      <c r="AA809" s="231" t="s">
        <v>224</v>
      </c>
      <c r="AB809" s="231" t="s">
        <v>224</v>
      </c>
      <c r="AC809" s="231" t="s">
        <v>224</v>
      </c>
      <c r="AD809" s="231" t="s">
        <v>224</v>
      </c>
      <c r="AE809" s="231" t="s">
        <v>224</v>
      </c>
      <c r="AF809" s="231" t="s">
        <v>224</v>
      </c>
      <c r="AG809" s="231" t="s">
        <v>224</v>
      </c>
      <c r="AH809" s="231" t="s">
        <v>224</v>
      </c>
      <c r="AI809" s="231" t="s">
        <v>224</v>
      </c>
      <c r="AJ809" s="231" t="s">
        <v>224</v>
      </c>
      <c r="AK809" s="231" t="s">
        <v>224</v>
      </c>
      <c r="AL809" s="231" t="s">
        <v>223</v>
      </c>
      <c r="AM809" s="231" t="s">
        <v>223</v>
      </c>
      <c r="AN809" s="231" t="s">
        <v>223</v>
      </c>
      <c r="AO809" s="231" t="s">
        <v>223</v>
      </c>
      <c r="AP809" s="231" t="s">
        <v>223</v>
      </c>
      <c r="AQ809" s="231">
        <v>40</v>
      </c>
    </row>
    <row r="810" spans="1:43" x14ac:dyDescent="0.3">
      <c r="A810" s="231">
        <v>213873</v>
      </c>
      <c r="B810" s="231" t="s">
        <v>61</v>
      </c>
      <c r="C810" s="231" t="s">
        <v>224</v>
      </c>
      <c r="D810" s="231" t="s">
        <v>224</v>
      </c>
      <c r="E810" s="231" t="s">
        <v>224</v>
      </c>
      <c r="F810" s="231" t="s">
        <v>224</v>
      </c>
      <c r="G810" s="231" t="s">
        <v>222</v>
      </c>
      <c r="H810" s="231" t="s">
        <v>224</v>
      </c>
      <c r="I810" s="231" t="s">
        <v>224</v>
      </c>
      <c r="J810" s="231" t="s">
        <v>224</v>
      </c>
      <c r="K810" s="231" t="s">
        <v>224</v>
      </c>
      <c r="L810" s="231" t="s">
        <v>224</v>
      </c>
      <c r="M810" s="231" t="s">
        <v>222</v>
      </c>
      <c r="N810" s="231" t="s">
        <v>224</v>
      </c>
      <c r="O810" s="231" t="s">
        <v>224</v>
      </c>
      <c r="P810" s="231" t="s">
        <v>224</v>
      </c>
      <c r="Q810" s="231" t="s">
        <v>224</v>
      </c>
      <c r="R810" s="231" t="s">
        <v>224</v>
      </c>
      <c r="S810" s="231" t="s">
        <v>224</v>
      </c>
      <c r="T810" s="231" t="s">
        <v>224</v>
      </c>
      <c r="U810" s="231" t="s">
        <v>224</v>
      </c>
      <c r="V810" s="231" t="s">
        <v>224</v>
      </c>
      <c r="W810" s="231" t="s">
        <v>224</v>
      </c>
      <c r="X810" s="231" t="s">
        <v>224</v>
      </c>
      <c r="Y810" s="231" t="s">
        <v>224</v>
      </c>
      <c r="Z810" s="231" t="s">
        <v>224</v>
      </c>
      <c r="AA810" s="231" t="s">
        <v>222</v>
      </c>
      <c r="AB810" s="231" t="s">
        <v>224</v>
      </c>
      <c r="AC810" s="231" t="s">
        <v>224</v>
      </c>
      <c r="AD810" s="231" t="s">
        <v>224</v>
      </c>
      <c r="AE810" s="231" t="s">
        <v>224</v>
      </c>
      <c r="AF810" s="231" t="s">
        <v>224</v>
      </c>
      <c r="AG810" s="231" t="s">
        <v>222</v>
      </c>
      <c r="AH810" s="231" t="s">
        <v>224</v>
      </c>
      <c r="AI810" s="231" t="s">
        <v>222</v>
      </c>
      <c r="AJ810" s="231" t="s">
        <v>224</v>
      </c>
      <c r="AK810" s="231" t="s">
        <v>224</v>
      </c>
      <c r="AL810" s="231" t="s">
        <v>224</v>
      </c>
      <c r="AM810" s="231" t="s">
        <v>224</v>
      </c>
      <c r="AN810" s="231" t="s">
        <v>224</v>
      </c>
      <c r="AO810" s="231" t="s">
        <v>224</v>
      </c>
      <c r="AP810" s="231" t="s">
        <v>224</v>
      </c>
      <c r="AQ810" s="231">
        <v>40</v>
      </c>
    </row>
    <row r="811" spans="1:43" x14ac:dyDescent="0.3">
      <c r="A811" s="231">
        <v>213888</v>
      </c>
      <c r="B811" s="231" t="s">
        <v>61</v>
      </c>
      <c r="C811" s="231" t="s">
        <v>224</v>
      </c>
      <c r="D811" s="231" t="s">
        <v>224</v>
      </c>
      <c r="E811" s="231" t="s">
        <v>224</v>
      </c>
      <c r="F811" s="231" t="s">
        <v>224</v>
      </c>
      <c r="G811" s="231" t="s">
        <v>222</v>
      </c>
      <c r="H811" s="231" t="s">
        <v>222</v>
      </c>
      <c r="I811" s="231" t="s">
        <v>224</v>
      </c>
      <c r="J811" s="231" t="s">
        <v>222</v>
      </c>
      <c r="K811" s="231" t="s">
        <v>224</v>
      </c>
      <c r="L811" s="231" t="s">
        <v>224</v>
      </c>
      <c r="M811" s="231" t="s">
        <v>224</v>
      </c>
      <c r="N811" s="231" t="s">
        <v>224</v>
      </c>
      <c r="O811" s="231" t="s">
        <v>224</v>
      </c>
      <c r="P811" s="231" t="s">
        <v>224</v>
      </c>
      <c r="Q811" s="231" t="s">
        <v>224</v>
      </c>
      <c r="R811" s="231" t="s">
        <v>224</v>
      </c>
      <c r="S811" s="231" t="s">
        <v>224</v>
      </c>
      <c r="T811" s="231" t="s">
        <v>224</v>
      </c>
      <c r="U811" s="231" t="s">
        <v>224</v>
      </c>
      <c r="V811" s="231" t="s">
        <v>224</v>
      </c>
      <c r="W811" s="231" t="s">
        <v>224</v>
      </c>
      <c r="X811" s="231" t="s">
        <v>222</v>
      </c>
      <c r="Y811" s="231" t="s">
        <v>224</v>
      </c>
      <c r="Z811" s="231" t="s">
        <v>222</v>
      </c>
      <c r="AA811" s="231" t="s">
        <v>224</v>
      </c>
      <c r="AB811" s="231" t="s">
        <v>224</v>
      </c>
      <c r="AC811" s="231" t="s">
        <v>224</v>
      </c>
      <c r="AD811" s="231" t="s">
        <v>224</v>
      </c>
      <c r="AE811" s="231" t="s">
        <v>224</v>
      </c>
      <c r="AF811" s="231" t="s">
        <v>224</v>
      </c>
      <c r="AG811" s="231" t="s">
        <v>224</v>
      </c>
      <c r="AH811" s="231" t="s">
        <v>224</v>
      </c>
      <c r="AI811" s="231" t="s">
        <v>224</v>
      </c>
      <c r="AJ811" s="231" t="s">
        <v>224</v>
      </c>
      <c r="AK811" s="231" t="s">
        <v>224</v>
      </c>
      <c r="AL811" s="231" t="s">
        <v>224</v>
      </c>
      <c r="AM811" s="231" t="s">
        <v>224</v>
      </c>
      <c r="AN811" s="231" t="s">
        <v>224</v>
      </c>
      <c r="AO811" s="231" t="s">
        <v>224</v>
      </c>
      <c r="AP811" s="231" t="s">
        <v>224</v>
      </c>
      <c r="AQ811" s="231">
        <v>40</v>
      </c>
    </row>
    <row r="812" spans="1:43" x14ac:dyDescent="0.3">
      <c r="A812" s="231">
        <v>213899</v>
      </c>
      <c r="B812" s="231" t="s">
        <v>61</v>
      </c>
      <c r="C812" s="231" t="s">
        <v>222</v>
      </c>
      <c r="D812" s="231" t="s">
        <v>222</v>
      </c>
      <c r="E812" s="231" t="s">
        <v>222</v>
      </c>
      <c r="F812" s="231" t="s">
        <v>224</v>
      </c>
      <c r="G812" s="231" t="s">
        <v>224</v>
      </c>
      <c r="H812" s="231" t="s">
        <v>224</v>
      </c>
      <c r="I812" s="231" t="s">
        <v>224</v>
      </c>
      <c r="J812" s="231" t="s">
        <v>224</v>
      </c>
      <c r="K812" s="231" t="s">
        <v>224</v>
      </c>
      <c r="L812" s="231" t="s">
        <v>224</v>
      </c>
      <c r="M812" s="231" t="s">
        <v>222</v>
      </c>
      <c r="N812" s="231" t="s">
        <v>224</v>
      </c>
      <c r="O812" s="231" t="s">
        <v>224</v>
      </c>
      <c r="P812" s="231" t="s">
        <v>222</v>
      </c>
      <c r="Q812" s="231" t="s">
        <v>224</v>
      </c>
      <c r="R812" s="231" t="s">
        <v>224</v>
      </c>
      <c r="S812" s="231" t="s">
        <v>224</v>
      </c>
      <c r="T812" s="231" t="s">
        <v>224</v>
      </c>
      <c r="U812" s="231" t="s">
        <v>224</v>
      </c>
      <c r="V812" s="231" t="s">
        <v>222</v>
      </c>
      <c r="W812" s="231" t="s">
        <v>224</v>
      </c>
      <c r="X812" s="231" t="s">
        <v>224</v>
      </c>
      <c r="Y812" s="231" t="s">
        <v>224</v>
      </c>
      <c r="Z812" s="231" t="s">
        <v>224</v>
      </c>
      <c r="AA812" s="231" t="s">
        <v>224</v>
      </c>
      <c r="AB812" s="231" t="s">
        <v>224</v>
      </c>
      <c r="AC812" s="231" t="s">
        <v>224</v>
      </c>
      <c r="AD812" s="231" t="s">
        <v>224</v>
      </c>
      <c r="AE812" s="231" t="s">
        <v>222</v>
      </c>
      <c r="AF812" s="231" t="s">
        <v>224</v>
      </c>
      <c r="AG812" s="231" t="s">
        <v>224</v>
      </c>
      <c r="AH812" s="231" t="s">
        <v>224</v>
      </c>
      <c r="AI812" s="231" t="s">
        <v>222</v>
      </c>
      <c r="AJ812" s="231" t="s">
        <v>224</v>
      </c>
      <c r="AK812" s="231" t="s">
        <v>224</v>
      </c>
      <c r="AL812" s="231" t="s">
        <v>224</v>
      </c>
      <c r="AM812" s="231" t="s">
        <v>224</v>
      </c>
      <c r="AN812" s="231" t="s">
        <v>224</v>
      </c>
      <c r="AO812" s="231" t="s">
        <v>224</v>
      </c>
      <c r="AP812" s="231" t="s">
        <v>224</v>
      </c>
      <c r="AQ812" s="231">
        <v>40</v>
      </c>
    </row>
    <row r="813" spans="1:43" x14ac:dyDescent="0.3">
      <c r="A813" s="231">
        <v>213902</v>
      </c>
      <c r="B813" s="231" t="s">
        <v>61</v>
      </c>
      <c r="C813" s="231" t="s">
        <v>222</v>
      </c>
      <c r="D813" s="231" t="s">
        <v>224</v>
      </c>
      <c r="E813" s="231" t="s">
        <v>224</v>
      </c>
      <c r="F813" s="231" t="s">
        <v>224</v>
      </c>
      <c r="G813" s="231" t="s">
        <v>224</v>
      </c>
      <c r="H813" s="231" t="s">
        <v>224</v>
      </c>
      <c r="I813" s="231" t="s">
        <v>224</v>
      </c>
      <c r="J813" s="231" t="s">
        <v>222</v>
      </c>
      <c r="K813" s="231" t="s">
        <v>224</v>
      </c>
      <c r="L813" s="231" t="s">
        <v>224</v>
      </c>
      <c r="M813" s="231" t="s">
        <v>224</v>
      </c>
      <c r="N813" s="231" t="s">
        <v>224</v>
      </c>
      <c r="O813" s="231" t="s">
        <v>224</v>
      </c>
      <c r="P813" s="231" t="s">
        <v>224</v>
      </c>
      <c r="Q813" s="231" t="s">
        <v>224</v>
      </c>
      <c r="R813" s="231" t="s">
        <v>224</v>
      </c>
      <c r="S813" s="231" t="s">
        <v>224</v>
      </c>
      <c r="T813" s="231" t="s">
        <v>224</v>
      </c>
      <c r="U813" s="231" t="s">
        <v>224</v>
      </c>
      <c r="V813" s="231" t="s">
        <v>224</v>
      </c>
      <c r="W813" s="231" t="s">
        <v>224</v>
      </c>
      <c r="X813" s="231" t="s">
        <v>224</v>
      </c>
      <c r="Y813" s="231" t="s">
        <v>222</v>
      </c>
      <c r="Z813" s="231" t="s">
        <v>224</v>
      </c>
      <c r="AA813" s="231" t="s">
        <v>224</v>
      </c>
      <c r="AB813" s="231" t="s">
        <v>224</v>
      </c>
      <c r="AC813" s="231" t="s">
        <v>224</v>
      </c>
      <c r="AD813" s="231" t="s">
        <v>224</v>
      </c>
      <c r="AE813" s="231" t="s">
        <v>222</v>
      </c>
      <c r="AF813" s="231" t="s">
        <v>224</v>
      </c>
      <c r="AG813" s="231" t="s">
        <v>224</v>
      </c>
      <c r="AH813" s="231" t="s">
        <v>222</v>
      </c>
      <c r="AI813" s="231" t="s">
        <v>222</v>
      </c>
      <c r="AJ813" s="231" t="s">
        <v>224</v>
      </c>
      <c r="AK813" s="231" t="s">
        <v>224</v>
      </c>
      <c r="AL813" s="231" t="s">
        <v>223</v>
      </c>
      <c r="AM813" s="231" t="s">
        <v>223</v>
      </c>
      <c r="AN813" s="231" t="s">
        <v>223</v>
      </c>
      <c r="AO813" s="231" t="s">
        <v>224</v>
      </c>
      <c r="AP813" s="231" t="s">
        <v>224</v>
      </c>
      <c r="AQ813" s="231">
        <v>40</v>
      </c>
    </row>
    <row r="814" spans="1:43" x14ac:dyDescent="0.3">
      <c r="A814" s="231">
        <v>213908</v>
      </c>
      <c r="B814" s="231" t="s">
        <v>61</v>
      </c>
      <c r="C814" s="231" t="s">
        <v>224</v>
      </c>
      <c r="D814" s="231" t="s">
        <v>224</v>
      </c>
      <c r="E814" s="231" t="s">
        <v>224</v>
      </c>
      <c r="F814" s="231" t="s">
        <v>222</v>
      </c>
      <c r="G814" s="231" t="s">
        <v>224</v>
      </c>
      <c r="H814" s="231" t="s">
        <v>224</v>
      </c>
      <c r="I814" s="231" t="s">
        <v>224</v>
      </c>
      <c r="J814" s="231" t="s">
        <v>224</v>
      </c>
      <c r="K814" s="231" t="s">
        <v>224</v>
      </c>
      <c r="L814" s="231" t="s">
        <v>224</v>
      </c>
      <c r="M814" s="231" t="s">
        <v>224</v>
      </c>
      <c r="N814" s="231" t="s">
        <v>224</v>
      </c>
      <c r="O814" s="231" t="s">
        <v>224</v>
      </c>
      <c r="P814" s="231" t="s">
        <v>224</v>
      </c>
      <c r="Q814" s="231" t="s">
        <v>224</v>
      </c>
      <c r="R814" s="231" t="s">
        <v>224</v>
      </c>
      <c r="S814" s="231" t="s">
        <v>224</v>
      </c>
      <c r="T814" s="231" t="s">
        <v>224</v>
      </c>
      <c r="U814" s="231" t="s">
        <v>224</v>
      </c>
      <c r="V814" s="231" t="s">
        <v>224</v>
      </c>
      <c r="W814" s="231" t="s">
        <v>224</v>
      </c>
      <c r="X814" s="231" t="s">
        <v>222</v>
      </c>
      <c r="Y814" s="231" t="s">
        <v>224</v>
      </c>
      <c r="Z814" s="231" t="s">
        <v>224</v>
      </c>
      <c r="AA814" s="231" t="s">
        <v>222</v>
      </c>
      <c r="AB814" s="231" t="s">
        <v>224</v>
      </c>
      <c r="AC814" s="231" t="s">
        <v>224</v>
      </c>
      <c r="AD814" s="231" t="s">
        <v>224</v>
      </c>
      <c r="AE814" s="231" t="s">
        <v>222</v>
      </c>
      <c r="AF814" s="231" t="s">
        <v>224</v>
      </c>
      <c r="AG814" s="231" t="s">
        <v>224</v>
      </c>
      <c r="AH814" s="231" t="s">
        <v>224</v>
      </c>
      <c r="AI814" s="231" t="s">
        <v>224</v>
      </c>
      <c r="AJ814" s="231" t="s">
        <v>224</v>
      </c>
      <c r="AK814" s="231" t="s">
        <v>224</v>
      </c>
      <c r="AL814" s="231" t="s">
        <v>223</v>
      </c>
      <c r="AM814" s="231" t="s">
        <v>223</v>
      </c>
      <c r="AN814" s="231" t="s">
        <v>223</v>
      </c>
      <c r="AO814" s="231" t="s">
        <v>223</v>
      </c>
      <c r="AP814" s="231" t="s">
        <v>223</v>
      </c>
      <c r="AQ814" s="231">
        <v>40</v>
      </c>
    </row>
    <row r="815" spans="1:43" x14ac:dyDescent="0.3">
      <c r="A815" s="231">
        <v>213915</v>
      </c>
      <c r="B815" s="231" t="s">
        <v>61</v>
      </c>
      <c r="C815" s="231" t="s">
        <v>224</v>
      </c>
      <c r="D815" s="231" t="s">
        <v>224</v>
      </c>
      <c r="E815" s="231" t="s">
        <v>224</v>
      </c>
      <c r="F815" s="231" t="s">
        <v>224</v>
      </c>
      <c r="G815" s="231" t="s">
        <v>224</v>
      </c>
      <c r="H815" s="231" t="s">
        <v>224</v>
      </c>
      <c r="I815" s="231" t="s">
        <v>224</v>
      </c>
      <c r="J815" s="231" t="s">
        <v>224</v>
      </c>
      <c r="K815" s="231" t="s">
        <v>224</v>
      </c>
      <c r="L815" s="231" t="s">
        <v>224</v>
      </c>
      <c r="M815" s="231" t="s">
        <v>224</v>
      </c>
      <c r="N815" s="231" t="s">
        <v>224</v>
      </c>
      <c r="O815" s="231" t="s">
        <v>224</v>
      </c>
      <c r="P815" s="231" t="s">
        <v>224</v>
      </c>
      <c r="Q815" s="231" t="s">
        <v>224</v>
      </c>
      <c r="R815" s="231" t="s">
        <v>224</v>
      </c>
      <c r="S815" s="231" t="s">
        <v>224</v>
      </c>
      <c r="T815" s="231" t="s">
        <v>224</v>
      </c>
      <c r="U815" s="231" t="s">
        <v>224</v>
      </c>
      <c r="V815" s="231" t="s">
        <v>224</v>
      </c>
      <c r="W815" s="231" t="s">
        <v>224</v>
      </c>
      <c r="X815" s="231" t="s">
        <v>222</v>
      </c>
      <c r="Y815" s="231" t="s">
        <v>222</v>
      </c>
      <c r="Z815" s="231" t="s">
        <v>224</v>
      </c>
      <c r="AA815" s="231" t="s">
        <v>222</v>
      </c>
      <c r="AB815" s="231" t="s">
        <v>224</v>
      </c>
      <c r="AC815" s="231" t="s">
        <v>224</v>
      </c>
      <c r="AD815" s="231" t="s">
        <v>224</v>
      </c>
      <c r="AE815" s="231" t="s">
        <v>224</v>
      </c>
      <c r="AF815" s="231" t="s">
        <v>224</v>
      </c>
      <c r="AG815" s="231" t="s">
        <v>224</v>
      </c>
      <c r="AH815" s="231" t="s">
        <v>224</v>
      </c>
      <c r="AI815" s="231" t="s">
        <v>224</v>
      </c>
      <c r="AJ815" s="231" t="s">
        <v>224</v>
      </c>
      <c r="AK815" s="231" t="s">
        <v>222</v>
      </c>
      <c r="AL815" s="231" t="s">
        <v>222</v>
      </c>
      <c r="AM815" s="231" t="s">
        <v>224</v>
      </c>
      <c r="AN815" s="231" t="s">
        <v>222</v>
      </c>
      <c r="AO815" s="231" t="s">
        <v>222</v>
      </c>
      <c r="AP815" s="231" t="s">
        <v>224</v>
      </c>
      <c r="AQ815" s="231">
        <v>40</v>
      </c>
    </row>
    <row r="816" spans="1:43" x14ac:dyDescent="0.3">
      <c r="A816" s="231">
        <v>213917</v>
      </c>
      <c r="B816" s="231" t="s">
        <v>61</v>
      </c>
      <c r="C816" s="231" t="s">
        <v>224</v>
      </c>
      <c r="D816" s="231" t="s">
        <v>222</v>
      </c>
      <c r="E816" s="231" t="s">
        <v>224</v>
      </c>
      <c r="F816" s="231" t="s">
        <v>224</v>
      </c>
      <c r="G816" s="231" t="s">
        <v>224</v>
      </c>
      <c r="H816" s="231" t="s">
        <v>224</v>
      </c>
      <c r="I816" s="231" t="s">
        <v>224</v>
      </c>
      <c r="J816" s="231" t="s">
        <v>224</v>
      </c>
      <c r="K816" s="231" t="s">
        <v>224</v>
      </c>
      <c r="L816" s="231" t="s">
        <v>224</v>
      </c>
      <c r="M816" s="231" t="s">
        <v>222</v>
      </c>
      <c r="N816" s="231" t="s">
        <v>224</v>
      </c>
      <c r="O816" s="231" t="s">
        <v>222</v>
      </c>
      <c r="P816" s="231" t="s">
        <v>222</v>
      </c>
      <c r="Q816" s="231" t="s">
        <v>224</v>
      </c>
      <c r="R816" s="231" t="s">
        <v>224</v>
      </c>
      <c r="S816" s="231" t="s">
        <v>224</v>
      </c>
      <c r="T816" s="231" t="s">
        <v>224</v>
      </c>
      <c r="U816" s="231" t="s">
        <v>224</v>
      </c>
      <c r="V816" s="231" t="s">
        <v>224</v>
      </c>
      <c r="W816" s="231" t="s">
        <v>222</v>
      </c>
      <c r="X816" s="231" t="s">
        <v>224</v>
      </c>
      <c r="Y816" s="231" t="s">
        <v>224</v>
      </c>
      <c r="Z816" s="231" t="s">
        <v>224</v>
      </c>
      <c r="AA816" s="231" t="s">
        <v>222</v>
      </c>
      <c r="AB816" s="231" t="s">
        <v>222</v>
      </c>
      <c r="AC816" s="231" t="s">
        <v>224</v>
      </c>
      <c r="AD816" s="231" t="s">
        <v>224</v>
      </c>
      <c r="AE816" s="231" t="s">
        <v>222</v>
      </c>
      <c r="AF816" s="231" t="s">
        <v>224</v>
      </c>
      <c r="AG816" s="231" t="s">
        <v>222</v>
      </c>
      <c r="AH816" s="231" t="s">
        <v>224</v>
      </c>
      <c r="AI816" s="231" t="s">
        <v>224</v>
      </c>
      <c r="AJ816" s="231" t="s">
        <v>224</v>
      </c>
      <c r="AK816" s="231" t="s">
        <v>222</v>
      </c>
      <c r="AL816" s="231" t="s">
        <v>224</v>
      </c>
      <c r="AM816" s="231" t="s">
        <v>224</v>
      </c>
      <c r="AN816" s="231" t="s">
        <v>224</v>
      </c>
      <c r="AO816" s="231" t="s">
        <v>224</v>
      </c>
      <c r="AP816" s="231" t="s">
        <v>224</v>
      </c>
      <c r="AQ816" s="231">
        <v>40</v>
      </c>
    </row>
    <row r="817" spans="1:43" x14ac:dyDescent="0.3">
      <c r="A817" s="231">
        <v>213929</v>
      </c>
      <c r="B817" s="231" t="s">
        <v>61</v>
      </c>
      <c r="C817" s="231" t="s">
        <v>224</v>
      </c>
      <c r="D817" s="231" t="s">
        <v>224</v>
      </c>
      <c r="E817" s="231" t="s">
        <v>224</v>
      </c>
      <c r="F817" s="231" t="s">
        <v>224</v>
      </c>
      <c r="G817" s="231" t="s">
        <v>224</v>
      </c>
      <c r="H817" s="231" t="s">
        <v>224</v>
      </c>
      <c r="I817" s="231" t="s">
        <v>224</v>
      </c>
      <c r="J817" s="231" t="s">
        <v>224</v>
      </c>
      <c r="K817" s="231" t="s">
        <v>224</v>
      </c>
      <c r="L817" s="231" t="s">
        <v>224</v>
      </c>
      <c r="M817" s="231" t="s">
        <v>222</v>
      </c>
      <c r="N817" s="231" t="s">
        <v>224</v>
      </c>
      <c r="O817" s="231" t="s">
        <v>224</v>
      </c>
      <c r="P817" s="231" t="s">
        <v>224</v>
      </c>
      <c r="Q817" s="231" t="s">
        <v>224</v>
      </c>
      <c r="R817" s="231" t="s">
        <v>224</v>
      </c>
      <c r="S817" s="231" t="s">
        <v>222</v>
      </c>
      <c r="T817" s="231" t="s">
        <v>224</v>
      </c>
      <c r="U817" s="231" t="s">
        <v>224</v>
      </c>
      <c r="V817" s="231" t="s">
        <v>224</v>
      </c>
      <c r="W817" s="231" t="s">
        <v>224</v>
      </c>
      <c r="X817" s="231" t="s">
        <v>224</v>
      </c>
      <c r="Y817" s="231" t="s">
        <v>223</v>
      </c>
      <c r="Z817" s="231" t="s">
        <v>222</v>
      </c>
      <c r="AA817" s="231" t="s">
        <v>222</v>
      </c>
      <c r="AB817" s="231" t="s">
        <v>222</v>
      </c>
      <c r="AC817" s="231" t="s">
        <v>224</v>
      </c>
      <c r="AD817" s="231" t="s">
        <v>222</v>
      </c>
      <c r="AE817" s="231" t="s">
        <v>223</v>
      </c>
      <c r="AF817" s="231" t="s">
        <v>224</v>
      </c>
      <c r="AG817" s="231" t="s">
        <v>224</v>
      </c>
      <c r="AH817" s="231" t="s">
        <v>224</v>
      </c>
      <c r="AI817" s="231" t="s">
        <v>222</v>
      </c>
      <c r="AJ817" s="231" t="s">
        <v>222</v>
      </c>
      <c r="AK817" s="231" t="s">
        <v>223</v>
      </c>
      <c r="AL817" s="231" t="s">
        <v>224</v>
      </c>
      <c r="AM817" s="231" t="s">
        <v>224</v>
      </c>
      <c r="AN817" s="231" t="s">
        <v>223</v>
      </c>
      <c r="AO817" s="231" t="s">
        <v>224</v>
      </c>
      <c r="AP817" s="231" t="s">
        <v>224</v>
      </c>
      <c r="AQ817" s="231">
        <v>40</v>
      </c>
    </row>
    <row r="818" spans="1:43" x14ac:dyDescent="0.3">
      <c r="A818" s="231">
        <v>213944</v>
      </c>
      <c r="B818" s="231" t="s">
        <v>61</v>
      </c>
      <c r="C818" s="231" t="s">
        <v>224</v>
      </c>
      <c r="D818" s="231" t="s">
        <v>222</v>
      </c>
      <c r="E818" s="231" t="s">
        <v>222</v>
      </c>
      <c r="F818" s="231" t="s">
        <v>222</v>
      </c>
      <c r="G818" s="231" t="s">
        <v>222</v>
      </c>
      <c r="H818" s="231" t="s">
        <v>224</v>
      </c>
      <c r="I818" s="231" t="s">
        <v>224</v>
      </c>
      <c r="J818" s="231" t="s">
        <v>224</v>
      </c>
      <c r="K818" s="231" t="s">
        <v>222</v>
      </c>
      <c r="L818" s="231" t="s">
        <v>224</v>
      </c>
      <c r="M818" s="231" t="s">
        <v>224</v>
      </c>
      <c r="N818" s="231" t="s">
        <v>224</v>
      </c>
      <c r="O818" s="231" t="s">
        <v>224</v>
      </c>
      <c r="P818" s="231" t="s">
        <v>224</v>
      </c>
      <c r="Q818" s="231" t="s">
        <v>222</v>
      </c>
      <c r="R818" s="231" t="s">
        <v>224</v>
      </c>
      <c r="S818" s="231" t="s">
        <v>224</v>
      </c>
      <c r="T818" s="231" t="s">
        <v>224</v>
      </c>
      <c r="U818" s="231" t="s">
        <v>224</v>
      </c>
      <c r="V818" s="231" t="s">
        <v>224</v>
      </c>
      <c r="W818" s="231" t="s">
        <v>224</v>
      </c>
      <c r="X818" s="231" t="s">
        <v>224</v>
      </c>
      <c r="Y818" s="231" t="s">
        <v>222</v>
      </c>
      <c r="Z818" s="231" t="s">
        <v>222</v>
      </c>
      <c r="AA818" s="231" t="s">
        <v>222</v>
      </c>
      <c r="AB818" s="231" t="s">
        <v>224</v>
      </c>
      <c r="AC818" s="231" t="s">
        <v>224</v>
      </c>
      <c r="AD818" s="231" t="s">
        <v>224</v>
      </c>
      <c r="AE818" s="231" t="s">
        <v>222</v>
      </c>
      <c r="AF818" s="231" t="s">
        <v>222</v>
      </c>
      <c r="AG818" s="231" t="s">
        <v>224</v>
      </c>
      <c r="AH818" s="231" t="s">
        <v>224</v>
      </c>
      <c r="AI818" s="231" t="s">
        <v>224</v>
      </c>
      <c r="AJ818" s="231" t="s">
        <v>224</v>
      </c>
      <c r="AK818" s="231" t="s">
        <v>224</v>
      </c>
      <c r="AL818" s="231" t="s">
        <v>223</v>
      </c>
      <c r="AM818" s="231" t="s">
        <v>223</v>
      </c>
      <c r="AN818" s="231" t="s">
        <v>223</v>
      </c>
      <c r="AO818" s="231" t="s">
        <v>223</v>
      </c>
      <c r="AP818" s="231" t="s">
        <v>223</v>
      </c>
      <c r="AQ818" s="231">
        <v>40</v>
      </c>
    </row>
    <row r="819" spans="1:43" x14ac:dyDescent="0.3">
      <c r="A819" s="231">
        <v>213945</v>
      </c>
      <c r="B819" s="231" t="s">
        <v>61</v>
      </c>
      <c r="C819" s="231" t="s">
        <v>224</v>
      </c>
      <c r="D819" s="231" t="s">
        <v>224</v>
      </c>
      <c r="E819" s="231" t="s">
        <v>224</v>
      </c>
      <c r="F819" s="231" t="s">
        <v>224</v>
      </c>
      <c r="G819" s="231" t="s">
        <v>224</v>
      </c>
      <c r="H819" s="231" t="s">
        <v>224</v>
      </c>
      <c r="I819" s="231" t="s">
        <v>224</v>
      </c>
      <c r="J819" s="231" t="s">
        <v>222</v>
      </c>
      <c r="K819" s="231" t="s">
        <v>224</v>
      </c>
      <c r="L819" s="231" t="s">
        <v>224</v>
      </c>
      <c r="M819" s="231" t="s">
        <v>224</v>
      </c>
      <c r="N819" s="231" t="s">
        <v>224</v>
      </c>
      <c r="O819" s="231" t="s">
        <v>224</v>
      </c>
      <c r="P819" s="231" t="s">
        <v>224</v>
      </c>
      <c r="Q819" s="231" t="s">
        <v>224</v>
      </c>
      <c r="R819" s="231" t="s">
        <v>224</v>
      </c>
      <c r="S819" s="231" t="s">
        <v>224</v>
      </c>
      <c r="T819" s="231" t="s">
        <v>224</v>
      </c>
      <c r="U819" s="231" t="s">
        <v>224</v>
      </c>
      <c r="V819" s="231" t="s">
        <v>224</v>
      </c>
      <c r="W819" s="231" t="s">
        <v>224</v>
      </c>
      <c r="X819" s="231" t="s">
        <v>224</v>
      </c>
      <c r="Y819" s="231" t="s">
        <v>224</v>
      </c>
      <c r="Z819" s="231" t="s">
        <v>224</v>
      </c>
      <c r="AA819" s="231" t="s">
        <v>223</v>
      </c>
      <c r="AB819" s="231" t="s">
        <v>222</v>
      </c>
      <c r="AC819" s="231" t="s">
        <v>224</v>
      </c>
      <c r="AD819" s="231" t="s">
        <v>222</v>
      </c>
      <c r="AE819" s="231" t="s">
        <v>224</v>
      </c>
      <c r="AF819" s="231" t="s">
        <v>224</v>
      </c>
      <c r="AG819" s="231" t="s">
        <v>223</v>
      </c>
      <c r="AH819" s="231" t="s">
        <v>224</v>
      </c>
      <c r="AI819" s="231" t="s">
        <v>224</v>
      </c>
      <c r="AJ819" s="231" t="s">
        <v>224</v>
      </c>
      <c r="AK819" s="231" t="s">
        <v>224</v>
      </c>
      <c r="AL819" s="231" t="s">
        <v>223</v>
      </c>
      <c r="AM819" s="231" t="s">
        <v>223</v>
      </c>
      <c r="AN819" s="231" t="s">
        <v>223</v>
      </c>
      <c r="AO819" s="231" t="s">
        <v>223</v>
      </c>
      <c r="AP819" s="231" t="s">
        <v>223</v>
      </c>
      <c r="AQ819" s="231">
        <v>40</v>
      </c>
    </row>
    <row r="820" spans="1:43" x14ac:dyDescent="0.3">
      <c r="A820" s="231">
        <v>213946</v>
      </c>
      <c r="B820" s="231" t="s">
        <v>61</v>
      </c>
      <c r="C820" s="231" t="s">
        <v>224</v>
      </c>
      <c r="D820" s="231" t="s">
        <v>224</v>
      </c>
      <c r="E820" s="231" t="s">
        <v>224</v>
      </c>
      <c r="F820" s="231" t="s">
        <v>224</v>
      </c>
      <c r="G820" s="231" t="s">
        <v>224</v>
      </c>
      <c r="H820" s="231" t="s">
        <v>224</v>
      </c>
      <c r="I820" s="231" t="s">
        <v>224</v>
      </c>
      <c r="J820" s="231" t="s">
        <v>224</v>
      </c>
      <c r="K820" s="231" t="s">
        <v>224</v>
      </c>
      <c r="L820" s="231" t="s">
        <v>224</v>
      </c>
      <c r="M820" s="231" t="s">
        <v>224</v>
      </c>
      <c r="N820" s="231" t="s">
        <v>224</v>
      </c>
      <c r="O820" s="231" t="s">
        <v>224</v>
      </c>
      <c r="P820" s="231" t="s">
        <v>224</v>
      </c>
      <c r="Q820" s="231" t="s">
        <v>224</v>
      </c>
      <c r="R820" s="231" t="s">
        <v>224</v>
      </c>
      <c r="S820" s="231" t="s">
        <v>224</v>
      </c>
      <c r="T820" s="231" t="s">
        <v>224</v>
      </c>
      <c r="U820" s="231" t="s">
        <v>224</v>
      </c>
      <c r="V820" s="231" t="s">
        <v>222</v>
      </c>
      <c r="W820" s="231" t="s">
        <v>224</v>
      </c>
      <c r="X820" s="231" t="s">
        <v>224</v>
      </c>
      <c r="Y820" s="231" t="s">
        <v>224</v>
      </c>
      <c r="Z820" s="231" t="s">
        <v>222</v>
      </c>
      <c r="AA820" s="231" t="s">
        <v>222</v>
      </c>
      <c r="AB820" s="231" t="s">
        <v>224</v>
      </c>
      <c r="AC820" s="231" t="s">
        <v>224</v>
      </c>
      <c r="AD820" s="231" t="s">
        <v>224</v>
      </c>
      <c r="AE820" s="231" t="s">
        <v>222</v>
      </c>
      <c r="AF820" s="231" t="s">
        <v>224</v>
      </c>
      <c r="AG820" s="231" t="s">
        <v>224</v>
      </c>
      <c r="AH820" s="231" t="s">
        <v>222</v>
      </c>
      <c r="AI820" s="231" t="s">
        <v>222</v>
      </c>
      <c r="AJ820" s="231" t="s">
        <v>224</v>
      </c>
      <c r="AK820" s="231" t="s">
        <v>222</v>
      </c>
      <c r="AL820" s="231" t="s">
        <v>224</v>
      </c>
      <c r="AM820" s="231" t="s">
        <v>224</v>
      </c>
      <c r="AN820" s="231" t="s">
        <v>222</v>
      </c>
      <c r="AO820" s="231" t="s">
        <v>224</v>
      </c>
      <c r="AP820" s="231" t="s">
        <v>224</v>
      </c>
      <c r="AQ820" s="231">
        <v>40</v>
      </c>
    </row>
    <row r="821" spans="1:43" x14ac:dyDescent="0.3">
      <c r="A821" s="231">
        <v>213958</v>
      </c>
      <c r="B821" s="231" t="s">
        <v>61</v>
      </c>
      <c r="C821" s="231" t="s">
        <v>224</v>
      </c>
      <c r="D821" s="231" t="s">
        <v>224</v>
      </c>
      <c r="E821" s="231" t="s">
        <v>224</v>
      </c>
      <c r="F821" s="231" t="s">
        <v>224</v>
      </c>
      <c r="G821" s="231" t="s">
        <v>222</v>
      </c>
      <c r="H821" s="231" t="s">
        <v>222</v>
      </c>
      <c r="I821" s="231" t="s">
        <v>224</v>
      </c>
      <c r="J821" s="231" t="s">
        <v>222</v>
      </c>
      <c r="K821" s="231" t="s">
        <v>224</v>
      </c>
      <c r="L821" s="231" t="s">
        <v>224</v>
      </c>
      <c r="M821" s="231" t="s">
        <v>224</v>
      </c>
      <c r="N821" s="231" t="s">
        <v>224</v>
      </c>
      <c r="O821" s="231" t="s">
        <v>222</v>
      </c>
      <c r="P821" s="231" t="s">
        <v>224</v>
      </c>
      <c r="Q821" s="231" t="s">
        <v>224</v>
      </c>
      <c r="R821" s="231" t="s">
        <v>222</v>
      </c>
      <c r="S821" s="231" t="s">
        <v>224</v>
      </c>
      <c r="T821" s="231" t="s">
        <v>224</v>
      </c>
      <c r="U821" s="231" t="s">
        <v>224</v>
      </c>
      <c r="V821" s="231" t="s">
        <v>224</v>
      </c>
      <c r="W821" s="231" t="s">
        <v>222</v>
      </c>
      <c r="X821" s="231" t="s">
        <v>222</v>
      </c>
      <c r="Y821" s="231" t="s">
        <v>222</v>
      </c>
      <c r="Z821" s="231" t="s">
        <v>224</v>
      </c>
      <c r="AA821" s="231" t="s">
        <v>222</v>
      </c>
      <c r="AB821" s="231" t="s">
        <v>224</v>
      </c>
      <c r="AC821" s="231" t="s">
        <v>224</v>
      </c>
      <c r="AD821" s="231" t="s">
        <v>224</v>
      </c>
      <c r="AE821" s="231" t="s">
        <v>222</v>
      </c>
      <c r="AF821" s="231" t="s">
        <v>224</v>
      </c>
      <c r="AG821" s="231" t="s">
        <v>222</v>
      </c>
      <c r="AH821" s="231" t="s">
        <v>222</v>
      </c>
      <c r="AI821" s="231" t="s">
        <v>222</v>
      </c>
      <c r="AJ821" s="231" t="s">
        <v>224</v>
      </c>
      <c r="AK821" s="231" t="s">
        <v>224</v>
      </c>
      <c r="AL821" s="231" t="s">
        <v>224</v>
      </c>
      <c r="AM821" s="231" t="s">
        <v>224</v>
      </c>
      <c r="AN821" s="231" t="s">
        <v>223</v>
      </c>
      <c r="AO821" s="231" t="s">
        <v>223</v>
      </c>
      <c r="AP821" s="231" t="s">
        <v>224</v>
      </c>
      <c r="AQ821" s="231">
        <v>40</v>
      </c>
    </row>
    <row r="822" spans="1:43" x14ac:dyDescent="0.3">
      <c r="A822" s="231">
        <v>213984</v>
      </c>
      <c r="B822" s="231" t="s">
        <v>61</v>
      </c>
      <c r="C822" s="231" t="s">
        <v>224</v>
      </c>
      <c r="D822" s="231" t="s">
        <v>224</v>
      </c>
      <c r="E822" s="231" t="s">
        <v>224</v>
      </c>
      <c r="F822" s="231" t="s">
        <v>224</v>
      </c>
      <c r="G822" s="231" t="s">
        <v>224</v>
      </c>
      <c r="H822" s="231" t="s">
        <v>224</v>
      </c>
      <c r="I822" s="231" t="s">
        <v>224</v>
      </c>
      <c r="J822" s="231" t="s">
        <v>222</v>
      </c>
      <c r="K822" s="231" t="s">
        <v>224</v>
      </c>
      <c r="L822" s="231" t="s">
        <v>224</v>
      </c>
      <c r="M822" s="231" t="s">
        <v>224</v>
      </c>
      <c r="N822" s="231" t="s">
        <v>222</v>
      </c>
      <c r="O822" s="231" t="s">
        <v>224</v>
      </c>
      <c r="P822" s="231" t="s">
        <v>224</v>
      </c>
      <c r="Q822" s="231" t="s">
        <v>224</v>
      </c>
      <c r="R822" s="231" t="s">
        <v>224</v>
      </c>
      <c r="S822" s="231" t="s">
        <v>222</v>
      </c>
      <c r="T822" s="231" t="s">
        <v>224</v>
      </c>
      <c r="U822" s="231" t="s">
        <v>224</v>
      </c>
      <c r="V822" s="231" t="s">
        <v>224</v>
      </c>
      <c r="W822" s="231" t="s">
        <v>222</v>
      </c>
      <c r="X822" s="231" t="s">
        <v>224</v>
      </c>
      <c r="Y822" s="231" t="s">
        <v>222</v>
      </c>
      <c r="Z822" s="231" t="s">
        <v>224</v>
      </c>
      <c r="AA822" s="231" t="s">
        <v>222</v>
      </c>
      <c r="AB822" s="231" t="s">
        <v>224</v>
      </c>
      <c r="AC822" s="231" t="s">
        <v>224</v>
      </c>
      <c r="AD822" s="231" t="s">
        <v>224</v>
      </c>
      <c r="AE822" s="231" t="s">
        <v>224</v>
      </c>
      <c r="AF822" s="231" t="s">
        <v>224</v>
      </c>
      <c r="AG822" s="231" t="s">
        <v>222</v>
      </c>
      <c r="AH822" s="231" t="s">
        <v>224</v>
      </c>
      <c r="AI822" s="231" t="s">
        <v>224</v>
      </c>
      <c r="AJ822" s="231" t="s">
        <v>224</v>
      </c>
      <c r="AK822" s="231" t="s">
        <v>224</v>
      </c>
      <c r="AL822" s="231" t="s">
        <v>224</v>
      </c>
      <c r="AM822" s="231" t="s">
        <v>224</v>
      </c>
      <c r="AN822" s="231" t="s">
        <v>224</v>
      </c>
      <c r="AO822" s="231" t="s">
        <v>224</v>
      </c>
      <c r="AP822" s="231" t="s">
        <v>224</v>
      </c>
      <c r="AQ822" s="231">
        <v>40</v>
      </c>
    </row>
    <row r="823" spans="1:43" x14ac:dyDescent="0.3">
      <c r="A823" s="231">
        <v>213987</v>
      </c>
      <c r="B823" s="231" t="s">
        <v>61</v>
      </c>
      <c r="C823" s="231" t="s">
        <v>224</v>
      </c>
      <c r="D823" s="231" t="s">
        <v>224</v>
      </c>
      <c r="E823" s="231" t="s">
        <v>224</v>
      </c>
      <c r="F823" s="231" t="s">
        <v>224</v>
      </c>
      <c r="G823" s="231" t="s">
        <v>224</v>
      </c>
      <c r="H823" s="231" t="s">
        <v>224</v>
      </c>
      <c r="I823" s="231" t="s">
        <v>224</v>
      </c>
      <c r="J823" s="231" t="s">
        <v>224</v>
      </c>
      <c r="K823" s="231" t="s">
        <v>224</v>
      </c>
      <c r="L823" s="231" t="s">
        <v>224</v>
      </c>
      <c r="M823" s="231" t="s">
        <v>224</v>
      </c>
      <c r="N823" s="231" t="s">
        <v>224</v>
      </c>
      <c r="O823" s="231" t="s">
        <v>224</v>
      </c>
      <c r="P823" s="231" t="s">
        <v>222</v>
      </c>
      <c r="Q823" s="231" t="s">
        <v>224</v>
      </c>
      <c r="R823" s="231" t="s">
        <v>224</v>
      </c>
      <c r="S823" s="231" t="s">
        <v>223</v>
      </c>
      <c r="T823" s="231" t="s">
        <v>224</v>
      </c>
      <c r="U823" s="231" t="s">
        <v>224</v>
      </c>
      <c r="V823" s="231" t="s">
        <v>224</v>
      </c>
      <c r="W823" s="231" t="s">
        <v>224</v>
      </c>
      <c r="X823" s="231" t="s">
        <v>224</v>
      </c>
      <c r="Y823" s="231" t="s">
        <v>224</v>
      </c>
      <c r="Z823" s="231" t="s">
        <v>222</v>
      </c>
      <c r="AA823" s="231" t="s">
        <v>222</v>
      </c>
      <c r="AB823" s="231" t="s">
        <v>224</v>
      </c>
      <c r="AC823" s="231" t="s">
        <v>224</v>
      </c>
      <c r="AD823" s="231" t="s">
        <v>222</v>
      </c>
      <c r="AE823" s="231" t="s">
        <v>224</v>
      </c>
      <c r="AF823" s="231" t="s">
        <v>224</v>
      </c>
      <c r="AG823" s="231" t="s">
        <v>223</v>
      </c>
      <c r="AH823" s="231" t="s">
        <v>222</v>
      </c>
      <c r="AI823" s="231" t="s">
        <v>222</v>
      </c>
      <c r="AJ823" s="231" t="s">
        <v>224</v>
      </c>
      <c r="AK823" s="231" t="s">
        <v>222</v>
      </c>
      <c r="AL823" s="231" t="s">
        <v>223</v>
      </c>
      <c r="AM823" s="231" t="s">
        <v>223</v>
      </c>
      <c r="AN823" s="231" t="s">
        <v>223</v>
      </c>
      <c r="AO823" s="231" t="s">
        <v>224</v>
      </c>
      <c r="AP823" s="231" t="s">
        <v>223</v>
      </c>
      <c r="AQ823" s="231">
        <v>40</v>
      </c>
    </row>
    <row r="824" spans="1:43" x14ac:dyDescent="0.3">
      <c r="A824" s="231">
        <v>213990</v>
      </c>
      <c r="B824" s="231" t="s">
        <v>61</v>
      </c>
      <c r="C824" s="231" t="s">
        <v>224</v>
      </c>
      <c r="D824" s="231" t="s">
        <v>222</v>
      </c>
      <c r="E824" s="231" t="s">
        <v>224</v>
      </c>
      <c r="F824" s="231" t="s">
        <v>224</v>
      </c>
      <c r="G824" s="231" t="s">
        <v>224</v>
      </c>
      <c r="H824" s="231" t="s">
        <v>224</v>
      </c>
      <c r="I824" s="231" t="s">
        <v>224</v>
      </c>
      <c r="J824" s="231" t="s">
        <v>224</v>
      </c>
      <c r="K824" s="231" t="s">
        <v>224</v>
      </c>
      <c r="L824" s="231" t="s">
        <v>224</v>
      </c>
      <c r="M824" s="231" t="s">
        <v>224</v>
      </c>
      <c r="N824" s="231" t="s">
        <v>224</v>
      </c>
      <c r="O824" s="231" t="s">
        <v>224</v>
      </c>
      <c r="P824" s="231" t="s">
        <v>224</v>
      </c>
      <c r="Q824" s="231" t="s">
        <v>224</v>
      </c>
      <c r="R824" s="231" t="s">
        <v>224</v>
      </c>
      <c r="S824" s="231" t="s">
        <v>224</v>
      </c>
      <c r="T824" s="231" t="s">
        <v>224</v>
      </c>
      <c r="U824" s="231" t="s">
        <v>224</v>
      </c>
      <c r="V824" s="231" t="s">
        <v>224</v>
      </c>
      <c r="W824" s="231" t="s">
        <v>222</v>
      </c>
      <c r="X824" s="231" t="s">
        <v>224</v>
      </c>
      <c r="Y824" s="231" t="s">
        <v>223</v>
      </c>
      <c r="Z824" s="231" t="s">
        <v>222</v>
      </c>
      <c r="AA824" s="231" t="s">
        <v>222</v>
      </c>
      <c r="AB824" s="231" t="s">
        <v>222</v>
      </c>
      <c r="AC824" s="231" t="s">
        <v>224</v>
      </c>
      <c r="AD824" s="231" t="s">
        <v>224</v>
      </c>
      <c r="AE824" s="231" t="s">
        <v>223</v>
      </c>
      <c r="AF824" s="231" t="s">
        <v>224</v>
      </c>
      <c r="AG824" s="231" t="s">
        <v>223</v>
      </c>
      <c r="AH824" s="231" t="s">
        <v>222</v>
      </c>
      <c r="AI824" s="231" t="s">
        <v>223</v>
      </c>
      <c r="AJ824" s="231" t="s">
        <v>223</v>
      </c>
      <c r="AK824" s="231" t="s">
        <v>223</v>
      </c>
      <c r="AL824" s="231" t="s">
        <v>224</v>
      </c>
      <c r="AM824" s="231" t="s">
        <v>224</v>
      </c>
      <c r="AN824" s="231" t="s">
        <v>224</v>
      </c>
      <c r="AO824" s="231" t="s">
        <v>224</v>
      </c>
      <c r="AP824" s="231" t="s">
        <v>224</v>
      </c>
      <c r="AQ824" s="231">
        <v>40</v>
      </c>
    </row>
    <row r="825" spans="1:43" x14ac:dyDescent="0.3">
      <c r="A825" s="231">
        <v>213994</v>
      </c>
      <c r="B825" s="231" t="s">
        <v>61</v>
      </c>
      <c r="C825" s="231" t="s">
        <v>224</v>
      </c>
      <c r="D825" s="231" t="s">
        <v>224</v>
      </c>
      <c r="E825" s="231" t="s">
        <v>222</v>
      </c>
      <c r="F825" s="231" t="s">
        <v>224</v>
      </c>
      <c r="G825" s="231" t="s">
        <v>222</v>
      </c>
      <c r="H825" s="231" t="s">
        <v>224</v>
      </c>
      <c r="I825" s="231" t="s">
        <v>224</v>
      </c>
      <c r="J825" s="231" t="s">
        <v>224</v>
      </c>
      <c r="K825" s="231" t="s">
        <v>224</v>
      </c>
      <c r="L825" s="231" t="s">
        <v>224</v>
      </c>
      <c r="M825" s="231" t="s">
        <v>222</v>
      </c>
      <c r="N825" s="231" t="s">
        <v>224</v>
      </c>
      <c r="O825" s="231" t="s">
        <v>224</v>
      </c>
      <c r="P825" s="231" t="s">
        <v>224</v>
      </c>
      <c r="Q825" s="231" t="s">
        <v>222</v>
      </c>
      <c r="R825" s="231" t="s">
        <v>222</v>
      </c>
      <c r="S825" s="231" t="s">
        <v>224</v>
      </c>
      <c r="T825" s="231" t="s">
        <v>224</v>
      </c>
      <c r="U825" s="231" t="s">
        <v>224</v>
      </c>
      <c r="V825" s="231" t="s">
        <v>224</v>
      </c>
      <c r="W825" s="231" t="s">
        <v>222</v>
      </c>
      <c r="X825" s="231" t="s">
        <v>224</v>
      </c>
      <c r="Y825" s="231" t="s">
        <v>224</v>
      </c>
      <c r="Z825" s="231" t="s">
        <v>224</v>
      </c>
      <c r="AA825" s="231" t="s">
        <v>222</v>
      </c>
      <c r="AB825" s="231" t="s">
        <v>224</v>
      </c>
      <c r="AC825" s="231" t="s">
        <v>224</v>
      </c>
      <c r="AD825" s="231" t="s">
        <v>224</v>
      </c>
      <c r="AE825" s="231" t="s">
        <v>224</v>
      </c>
      <c r="AF825" s="231" t="s">
        <v>224</v>
      </c>
      <c r="AG825" s="231" t="s">
        <v>224</v>
      </c>
      <c r="AH825" s="231" t="s">
        <v>224</v>
      </c>
      <c r="AI825" s="231" t="s">
        <v>224</v>
      </c>
      <c r="AJ825" s="231" t="s">
        <v>224</v>
      </c>
      <c r="AK825" s="231" t="s">
        <v>224</v>
      </c>
      <c r="AL825" s="231" t="s">
        <v>224</v>
      </c>
      <c r="AM825" s="231" t="s">
        <v>224</v>
      </c>
      <c r="AN825" s="231" t="s">
        <v>224</v>
      </c>
      <c r="AO825" s="231" t="s">
        <v>224</v>
      </c>
      <c r="AP825" s="231" t="s">
        <v>224</v>
      </c>
      <c r="AQ825" s="231">
        <v>40</v>
      </c>
    </row>
    <row r="826" spans="1:43" x14ac:dyDescent="0.3">
      <c r="A826" s="231">
        <v>213996</v>
      </c>
      <c r="B826" s="231" t="s">
        <v>61</v>
      </c>
      <c r="C826" s="231" t="s">
        <v>224</v>
      </c>
      <c r="D826" s="231" t="s">
        <v>224</v>
      </c>
      <c r="E826" s="231" t="s">
        <v>222</v>
      </c>
      <c r="F826" s="231" t="s">
        <v>222</v>
      </c>
      <c r="G826" s="231" t="s">
        <v>222</v>
      </c>
      <c r="H826" s="231" t="s">
        <v>224</v>
      </c>
      <c r="I826" s="231" t="s">
        <v>224</v>
      </c>
      <c r="J826" s="231" t="s">
        <v>224</v>
      </c>
      <c r="K826" s="231" t="s">
        <v>224</v>
      </c>
      <c r="L826" s="231" t="s">
        <v>224</v>
      </c>
      <c r="M826" s="231" t="s">
        <v>222</v>
      </c>
      <c r="N826" s="231" t="s">
        <v>224</v>
      </c>
      <c r="O826" s="231" t="s">
        <v>224</v>
      </c>
      <c r="P826" s="231" t="s">
        <v>224</v>
      </c>
      <c r="Q826" s="231" t="s">
        <v>224</v>
      </c>
      <c r="R826" s="231" t="s">
        <v>224</v>
      </c>
      <c r="S826" s="231" t="s">
        <v>224</v>
      </c>
      <c r="T826" s="231" t="s">
        <v>224</v>
      </c>
      <c r="U826" s="231" t="s">
        <v>224</v>
      </c>
      <c r="V826" s="231" t="s">
        <v>224</v>
      </c>
      <c r="W826" s="231" t="s">
        <v>222</v>
      </c>
      <c r="X826" s="231" t="s">
        <v>224</v>
      </c>
      <c r="Y826" s="231" t="s">
        <v>224</v>
      </c>
      <c r="Z826" s="231" t="s">
        <v>224</v>
      </c>
      <c r="AA826" s="231" t="s">
        <v>222</v>
      </c>
      <c r="AB826" s="231" t="s">
        <v>222</v>
      </c>
      <c r="AC826" s="231" t="s">
        <v>224</v>
      </c>
      <c r="AD826" s="231" t="s">
        <v>222</v>
      </c>
      <c r="AE826" s="231" t="s">
        <v>222</v>
      </c>
      <c r="AF826" s="231" t="s">
        <v>224</v>
      </c>
      <c r="AG826" s="231" t="s">
        <v>224</v>
      </c>
      <c r="AH826" s="231" t="s">
        <v>224</v>
      </c>
      <c r="AI826" s="231" t="s">
        <v>224</v>
      </c>
      <c r="AJ826" s="231" t="s">
        <v>224</v>
      </c>
      <c r="AK826" s="231" t="s">
        <v>222</v>
      </c>
      <c r="AL826" s="231" t="s">
        <v>224</v>
      </c>
      <c r="AM826" s="231" t="s">
        <v>224</v>
      </c>
      <c r="AN826" s="231" t="s">
        <v>223</v>
      </c>
      <c r="AO826" s="231" t="s">
        <v>224</v>
      </c>
      <c r="AP826" s="231" t="s">
        <v>224</v>
      </c>
      <c r="AQ826" s="231">
        <v>40</v>
      </c>
    </row>
    <row r="827" spans="1:43" x14ac:dyDescent="0.3">
      <c r="A827" s="231">
        <v>214004</v>
      </c>
      <c r="B827" s="231" t="s">
        <v>61</v>
      </c>
      <c r="C827" s="231" t="s">
        <v>224</v>
      </c>
      <c r="D827" s="231" t="s">
        <v>222</v>
      </c>
      <c r="E827" s="231" t="s">
        <v>222</v>
      </c>
      <c r="F827" s="231" t="s">
        <v>224</v>
      </c>
      <c r="G827" s="231" t="s">
        <v>222</v>
      </c>
      <c r="H827" s="231" t="s">
        <v>222</v>
      </c>
      <c r="I827" s="231" t="s">
        <v>224</v>
      </c>
      <c r="J827" s="231" t="s">
        <v>223</v>
      </c>
      <c r="K827" s="231" t="s">
        <v>224</v>
      </c>
      <c r="L827" s="231" t="s">
        <v>222</v>
      </c>
      <c r="M827" s="231" t="s">
        <v>222</v>
      </c>
      <c r="N827" s="231" t="s">
        <v>224</v>
      </c>
      <c r="O827" s="231" t="s">
        <v>224</v>
      </c>
      <c r="P827" s="231" t="s">
        <v>224</v>
      </c>
      <c r="Q827" s="231" t="s">
        <v>224</v>
      </c>
      <c r="R827" s="231" t="s">
        <v>224</v>
      </c>
      <c r="S827" s="231" t="s">
        <v>224</v>
      </c>
      <c r="T827" s="231" t="s">
        <v>224</v>
      </c>
      <c r="U827" s="231" t="s">
        <v>224</v>
      </c>
      <c r="V827" s="231" t="s">
        <v>224</v>
      </c>
      <c r="W827" s="231" t="s">
        <v>222</v>
      </c>
      <c r="X827" s="231" t="s">
        <v>224</v>
      </c>
      <c r="Y827" s="231" t="s">
        <v>222</v>
      </c>
      <c r="Z827" s="231" t="s">
        <v>222</v>
      </c>
      <c r="AA827" s="231" t="s">
        <v>224</v>
      </c>
      <c r="AB827" s="231" t="s">
        <v>224</v>
      </c>
      <c r="AC827" s="231" t="s">
        <v>224</v>
      </c>
      <c r="AD827" s="231" t="s">
        <v>224</v>
      </c>
      <c r="AE827" s="231" t="s">
        <v>224</v>
      </c>
      <c r="AF827" s="231" t="s">
        <v>222</v>
      </c>
      <c r="AG827" s="231" t="s">
        <v>224</v>
      </c>
      <c r="AH827" s="231" t="s">
        <v>224</v>
      </c>
      <c r="AI827" s="231" t="s">
        <v>224</v>
      </c>
      <c r="AJ827" s="231" t="s">
        <v>224</v>
      </c>
      <c r="AK827" s="231" t="s">
        <v>224</v>
      </c>
      <c r="AL827" s="231" t="s">
        <v>223</v>
      </c>
      <c r="AM827" s="231" t="s">
        <v>223</v>
      </c>
      <c r="AN827" s="231" t="s">
        <v>223</v>
      </c>
      <c r="AO827" s="231" t="s">
        <v>223</v>
      </c>
      <c r="AP827" s="231" t="s">
        <v>223</v>
      </c>
      <c r="AQ827" s="231">
        <v>40</v>
      </c>
    </row>
    <row r="828" spans="1:43" x14ac:dyDescent="0.3">
      <c r="A828" s="231">
        <v>214017</v>
      </c>
      <c r="B828" s="231" t="s">
        <v>61</v>
      </c>
      <c r="C828" s="231" t="s">
        <v>224</v>
      </c>
      <c r="D828" s="231" t="s">
        <v>224</v>
      </c>
      <c r="E828" s="231" t="s">
        <v>224</v>
      </c>
      <c r="F828" s="231" t="s">
        <v>224</v>
      </c>
      <c r="G828" s="231" t="s">
        <v>224</v>
      </c>
      <c r="H828" s="231" t="s">
        <v>224</v>
      </c>
      <c r="I828" s="231" t="s">
        <v>224</v>
      </c>
      <c r="J828" s="231" t="s">
        <v>224</v>
      </c>
      <c r="K828" s="231" t="s">
        <v>224</v>
      </c>
      <c r="L828" s="231" t="s">
        <v>224</v>
      </c>
      <c r="M828" s="231" t="s">
        <v>224</v>
      </c>
      <c r="N828" s="231" t="s">
        <v>224</v>
      </c>
      <c r="O828" s="231" t="s">
        <v>224</v>
      </c>
      <c r="P828" s="231" t="s">
        <v>224</v>
      </c>
      <c r="Q828" s="231" t="s">
        <v>224</v>
      </c>
      <c r="R828" s="231" t="s">
        <v>224</v>
      </c>
      <c r="S828" s="231" t="s">
        <v>224</v>
      </c>
      <c r="T828" s="231" t="s">
        <v>224</v>
      </c>
      <c r="U828" s="231" t="s">
        <v>224</v>
      </c>
      <c r="V828" s="231" t="s">
        <v>224</v>
      </c>
      <c r="W828" s="231" t="s">
        <v>224</v>
      </c>
      <c r="X828" s="231" t="s">
        <v>224</v>
      </c>
      <c r="Y828" s="231" t="s">
        <v>224</v>
      </c>
      <c r="Z828" s="231" t="s">
        <v>222</v>
      </c>
      <c r="AA828" s="231" t="s">
        <v>222</v>
      </c>
      <c r="AB828" s="231" t="s">
        <v>224</v>
      </c>
      <c r="AC828" s="231" t="s">
        <v>224</v>
      </c>
      <c r="AD828" s="231" t="s">
        <v>224</v>
      </c>
      <c r="AE828" s="231" t="s">
        <v>224</v>
      </c>
      <c r="AF828" s="231" t="s">
        <v>224</v>
      </c>
      <c r="AG828" s="231" t="s">
        <v>224</v>
      </c>
      <c r="AH828" s="231" t="s">
        <v>224</v>
      </c>
      <c r="AI828" s="231" t="s">
        <v>224</v>
      </c>
      <c r="AJ828" s="231" t="s">
        <v>222</v>
      </c>
      <c r="AK828" s="231" t="s">
        <v>222</v>
      </c>
      <c r="AL828" s="231" t="s">
        <v>224</v>
      </c>
      <c r="AM828" s="231" t="s">
        <v>223</v>
      </c>
      <c r="AN828" s="231" t="s">
        <v>224</v>
      </c>
      <c r="AO828" s="231" t="s">
        <v>224</v>
      </c>
      <c r="AP828" s="231" t="s">
        <v>224</v>
      </c>
      <c r="AQ828" s="231">
        <v>40</v>
      </c>
    </row>
    <row r="829" spans="1:43" x14ac:dyDescent="0.3">
      <c r="A829" s="231">
        <v>214027</v>
      </c>
      <c r="B829" s="231" t="s">
        <v>61</v>
      </c>
      <c r="C829" s="231" t="s">
        <v>224</v>
      </c>
      <c r="D829" s="231" t="s">
        <v>222</v>
      </c>
      <c r="E829" s="231" t="s">
        <v>222</v>
      </c>
      <c r="F829" s="231" t="s">
        <v>222</v>
      </c>
      <c r="G829" s="231" t="s">
        <v>224</v>
      </c>
      <c r="H829" s="231" t="s">
        <v>224</v>
      </c>
      <c r="I829" s="231" t="s">
        <v>224</v>
      </c>
      <c r="J829" s="231" t="s">
        <v>224</v>
      </c>
      <c r="K829" s="231" t="s">
        <v>224</v>
      </c>
      <c r="L829" s="231" t="s">
        <v>224</v>
      </c>
      <c r="M829" s="231" t="s">
        <v>224</v>
      </c>
      <c r="N829" s="231" t="s">
        <v>222</v>
      </c>
      <c r="O829" s="231" t="s">
        <v>222</v>
      </c>
      <c r="P829" s="231" t="s">
        <v>224</v>
      </c>
      <c r="Q829" s="231" t="s">
        <v>222</v>
      </c>
      <c r="R829" s="231" t="s">
        <v>224</v>
      </c>
      <c r="S829" s="231" t="s">
        <v>224</v>
      </c>
      <c r="T829" s="231" t="s">
        <v>224</v>
      </c>
      <c r="U829" s="231" t="s">
        <v>224</v>
      </c>
      <c r="V829" s="231" t="s">
        <v>222</v>
      </c>
      <c r="W829" s="231" t="s">
        <v>222</v>
      </c>
      <c r="X829" s="231" t="s">
        <v>224</v>
      </c>
      <c r="Y829" s="231" t="s">
        <v>222</v>
      </c>
      <c r="Z829" s="231" t="s">
        <v>222</v>
      </c>
      <c r="AA829" s="231" t="s">
        <v>222</v>
      </c>
      <c r="AB829" s="231" t="s">
        <v>222</v>
      </c>
      <c r="AC829" s="231" t="s">
        <v>224</v>
      </c>
      <c r="AD829" s="231" t="s">
        <v>224</v>
      </c>
      <c r="AE829" s="231" t="s">
        <v>222</v>
      </c>
      <c r="AF829" s="231" t="s">
        <v>224</v>
      </c>
      <c r="AG829" s="231" t="s">
        <v>224</v>
      </c>
      <c r="AH829" s="231" t="s">
        <v>224</v>
      </c>
      <c r="AI829" s="231" t="s">
        <v>224</v>
      </c>
      <c r="AJ829" s="231" t="s">
        <v>224</v>
      </c>
      <c r="AK829" s="231" t="s">
        <v>224</v>
      </c>
      <c r="AL829" s="231" t="s">
        <v>224</v>
      </c>
      <c r="AM829" s="231" t="s">
        <v>224</v>
      </c>
      <c r="AN829" s="231" t="s">
        <v>224</v>
      </c>
      <c r="AO829" s="231" t="s">
        <v>224</v>
      </c>
      <c r="AP829" s="231" t="s">
        <v>224</v>
      </c>
      <c r="AQ829" s="231">
        <v>40</v>
      </c>
    </row>
    <row r="830" spans="1:43" x14ac:dyDescent="0.3">
      <c r="A830" s="231">
        <v>214031</v>
      </c>
      <c r="B830" s="231" t="s">
        <v>61</v>
      </c>
      <c r="C830" s="231" t="s">
        <v>224</v>
      </c>
      <c r="D830" s="231" t="s">
        <v>224</v>
      </c>
      <c r="E830" s="231" t="s">
        <v>224</v>
      </c>
      <c r="F830" s="231" t="s">
        <v>224</v>
      </c>
      <c r="G830" s="231" t="s">
        <v>224</v>
      </c>
      <c r="H830" s="231" t="s">
        <v>224</v>
      </c>
      <c r="I830" s="231" t="s">
        <v>224</v>
      </c>
      <c r="J830" s="231" t="s">
        <v>222</v>
      </c>
      <c r="K830" s="231" t="s">
        <v>224</v>
      </c>
      <c r="L830" s="231" t="s">
        <v>224</v>
      </c>
      <c r="M830" s="231" t="s">
        <v>224</v>
      </c>
      <c r="N830" s="231" t="s">
        <v>224</v>
      </c>
      <c r="O830" s="231" t="s">
        <v>222</v>
      </c>
      <c r="P830" s="231" t="s">
        <v>222</v>
      </c>
      <c r="Q830" s="231" t="s">
        <v>224</v>
      </c>
      <c r="R830" s="231" t="s">
        <v>224</v>
      </c>
      <c r="S830" s="231" t="s">
        <v>224</v>
      </c>
      <c r="T830" s="231" t="s">
        <v>224</v>
      </c>
      <c r="U830" s="231" t="s">
        <v>224</v>
      </c>
      <c r="V830" s="231" t="s">
        <v>224</v>
      </c>
      <c r="W830" s="231" t="s">
        <v>222</v>
      </c>
      <c r="X830" s="231" t="s">
        <v>224</v>
      </c>
      <c r="Y830" s="231" t="s">
        <v>224</v>
      </c>
      <c r="Z830" s="231" t="s">
        <v>222</v>
      </c>
      <c r="AA830" s="231" t="s">
        <v>224</v>
      </c>
      <c r="AB830" s="231" t="s">
        <v>224</v>
      </c>
      <c r="AC830" s="231" t="s">
        <v>224</v>
      </c>
      <c r="AD830" s="231" t="s">
        <v>222</v>
      </c>
      <c r="AE830" s="231" t="s">
        <v>222</v>
      </c>
      <c r="AF830" s="231" t="s">
        <v>224</v>
      </c>
      <c r="AG830" s="231" t="s">
        <v>222</v>
      </c>
      <c r="AH830" s="231" t="s">
        <v>224</v>
      </c>
      <c r="AI830" s="231" t="s">
        <v>222</v>
      </c>
      <c r="AJ830" s="231" t="s">
        <v>222</v>
      </c>
      <c r="AK830" s="231" t="s">
        <v>222</v>
      </c>
      <c r="AL830" s="231" t="s">
        <v>224</v>
      </c>
      <c r="AM830" s="231" t="s">
        <v>224</v>
      </c>
      <c r="AN830" s="231" t="s">
        <v>223</v>
      </c>
      <c r="AO830" s="231" t="s">
        <v>224</v>
      </c>
      <c r="AP830" s="231" t="s">
        <v>224</v>
      </c>
      <c r="AQ830" s="231">
        <v>40</v>
      </c>
    </row>
    <row r="831" spans="1:43" x14ac:dyDescent="0.3">
      <c r="A831" s="231">
        <v>214034</v>
      </c>
      <c r="B831" s="231" t="s">
        <v>61</v>
      </c>
      <c r="C831" s="231" t="s">
        <v>224</v>
      </c>
      <c r="D831" s="231" t="s">
        <v>224</v>
      </c>
      <c r="E831" s="231" t="s">
        <v>224</v>
      </c>
      <c r="F831" s="231" t="s">
        <v>224</v>
      </c>
      <c r="G831" s="231" t="s">
        <v>224</v>
      </c>
      <c r="H831" s="231" t="s">
        <v>224</v>
      </c>
      <c r="I831" s="231" t="s">
        <v>224</v>
      </c>
      <c r="J831" s="231" t="s">
        <v>224</v>
      </c>
      <c r="K831" s="231" t="s">
        <v>224</v>
      </c>
      <c r="L831" s="231" t="s">
        <v>224</v>
      </c>
      <c r="M831" s="231" t="s">
        <v>222</v>
      </c>
      <c r="N831" s="231" t="s">
        <v>224</v>
      </c>
      <c r="O831" s="231" t="s">
        <v>224</v>
      </c>
      <c r="P831" s="231" t="s">
        <v>224</v>
      </c>
      <c r="Q831" s="231" t="s">
        <v>224</v>
      </c>
      <c r="R831" s="231" t="s">
        <v>222</v>
      </c>
      <c r="S831" s="231" t="s">
        <v>224</v>
      </c>
      <c r="T831" s="231" t="s">
        <v>224</v>
      </c>
      <c r="U831" s="231" t="s">
        <v>224</v>
      </c>
      <c r="V831" s="231" t="s">
        <v>224</v>
      </c>
      <c r="W831" s="231" t="s">
        <v>224</v>
      </c>
      <c r="X831" s="231" t="s">
        <v>224</v>
      </c>
      <c r="Y831" s="231" t="s">
        <v>224</v>
      </c>
      <c r="Z831" s="231" t="s">
        <v>224</v>
      </c>
      <c r="AA831" s="231" t="s">
        <v>222</v>
      </c>
      <c r="AB831" s="231" t="s">
        <v>224</v>
      </c>
      <c r="AC831" s="231" t="s">
        <v>224</v>
      </c>
      <c r="AD831" s="231" t="s">
        <v>224</v>
      </c>
      <c r="AE831" s="231" t="s">
        <v>224</v>
      </c>
      <c r="AF831" s="231" t="s">
        <v>222</v>
      </c>
      <c r="AG831" s="231" t="s">
        <v>222</v>
      </c>
      <c r="AH831" s="231" t="s">
        <v>224</v>
      </c>
      <c r="AI831" s="231" t="s">
        <v>224</v>
      </c>
      <c r="AJ831" s="231" t="s">
        <v>224</v>
      </c>
      <c r="AK831" s="231" t="s">
        <v>224</v>
      </c>
      <c r="AL831" s="231" t="s">
        <v>224</v>
      </c>
      <c r="AM831" s="231" t="s">
        <v>224</v>
      </c>
      <c r="AN831" s="231" t="s">
        <v>222</v>
      </c>
      <c r="AO831" s="231" t="s">
        <v>224</v>
      </c>
      <c r="AP831" s="231" t="s">
        <v>224</v>
      </c>
      <c r="AQ831" s="231">
        <v>40</v>
      </c>
    </row>
    <row r="832" spans="1:43" x14ac:dyDescent="0.3">
      <c r="A832" s="231">
        <v>214035</v>
      </c>
      <c r="B832" s="231" t="s">
        <v>61</v>
      </c>
      <c r="C832" s="231" t="s">
        <v>224</v>
      </c>
      <c r="D832" s="231" t="s">
        <v>224</v>
      </c>
      <c r="E832" s="231" t="s">
        <v>224</v>
      </c>
      <c r="F832" s="231" t="s">
        <v>224</v>
      </c>
      <c r="G832" s="231" t="s">
        <v>224</v>
      </c>
      <c r="H832" s="231" t="s">
        <v>224</v>
      </c>
      <c r="I832" s="231" t="s">
        <v>224</v>
      </c>
      <c r="J832" s="231" t="s">
        <v>224</v>
      </c>
      <c r="K832" s="231" t="s">
        <v>224</v>
      </c>
      <c r="L832" s="231" t="s">
        <v>224</v>
      </c>
      <c r="M832" s="231" t="s">
        <v>224</v>
      </c>
      <c r="N832" s="231" t="s">
        <v>224</v>
      </c>
      <c r="O832" s="231" t="s">
        <v>224</v>
      </c>
      <c r="P832" s="231" t="s">
        <v>224</v>
      </c>
      <c r="Q832" s="231" t="s">
        <v>224</v>
      </c>
      <c r="R832" s="231" t="s">
        <v>224</v>
      </c>
      <c r="S832" s="231" t="s">
        <v>222</v>
      </c>
      <c r="T832" s="231" t="s">
        <v>224</v>
      </c>
      <c r="U832" s="231" t="s">
        <v>224</v>
      </c>
      <c r="V832" s="231" t="s">
        <v>224</v>
      </c>
      <c r="W832" s="231" t="s">
        <v>224</v>
      </c>
      <c r="X832" s="231" t="s">
        <v>224</v>
      </c>
      <c r="Y832" s="231" t="s">
        <v>224</v>
      </c>
      <c r="Z832" s="231" t="s">
        <v>224</v>
      </c>
      <c r="AA832" s="231" t="s">
        <v>224</v>
      </c>
      <c r="AB832" s="231" t="s">
        <v>224</v>
      </c>
      <c r="AC832" s="231" t="s">
        <v>224</v>
      </c>
      <c r="AD832" s="231" t="s">
        <v>224</v>
      </c>
      <c r="AE832" s="231" t="s">
        <v>224</v>
      </c>
      <c r="AF832" s="231" t="s">
        <v>224</v>
      </c>
      <c r="AG832" s="231" t="s">
        <v>224</v>
      </c>
      <c r="AH832" s="231" t="s">
        <v>224</v>
      </c>
      <c r="AI832" s="231" t="s">
        <v>224</v>
      </c>
      <c r="AJ832" s="231" t="s">
        <v>224</v>
      </c>
      <c r="AK832" s="231" t="s">
        <v>224</v>
      </c>
      <c r="AL832" s="231" t="s">
        <v>224</v>
      </c>
      <c r="AM832" s="231" t="s">
        <v>224</v>
      </c>
      <c r="AN832" s="231" t="s">
        <v>222</v>
      </c>
      <c r="AO832" s="231" t="s">
        <v>224</v>
      </c>
      <c r="AP832" s="231" t="s">
        <v>224</v>
      </c>
      <c r="AQ832" s="231">
        <v>40</v>
      </c>
    </row>
    <row r="833" spans="1:43" x14ac:dyDescent="0.3">
      <c r="A833" s="231">
        <v>214038</v>
      </c>
      <c r="B833" s="231" t="s">
        <v>61</v>
      </c>
      <c r="C833" s="231" t="s">
        <v>224</v>
      </c>
      <c r="D833" s="231" t="s">
        <v>224</v>
      </c>
      <c r="E833" s="231" t="s">
        <v>224</v>
      </c>
      <c r="F833" s="231" t="s">
        <v>224</v>
      </c>
      <c r="G833" s="231" t="s">
        <v>224</v>
      </c>
      <c r="H833" s="231" t="s">
        <v>224</v>
      </c>
      <c r="I833" s="231" t="s">
        <v>222</v>
      </c>
      <c r="J833" s="231" t="s">
        <v>224</v>
      </c>
      <c r="K833" s="231" t="s">
        <v>222</v>
      </c>
      <c r="L833" s="231" t="s">
        <v>224</v>
      </c>
      <c r="M833" s="231" t="s">
        <v>222</v>
      </c>
      <c r="N833" s="231" t="s">
        <v>222</v>
      </c>
      <c r="O833" s="231" t="s">
        <v>224</v>
      </c>
      <c r="P833" s="231" t="s">
        <v>224</v>
      </c>
      <c r="Q833" s="231" t="s">
        <v>224</v>
      </c>
      <c r="R833" s="231" t="s">
        <v>224</v>
      </c>
      <c r="S833" s="231" t="s">
        <v>222</v>
      </c>
      <c r="T833" s="231" t="s">
        <v>224</v>
      </c>
      <c r="U833" s="231" t="s">
        <v>224</v>
      </c>
      <c r="V833" s="231" t="s">
        <v>224</v>
      </c>
      <c r="W833" s="231" t="s">
        <v>224</v>
      </c>
      <c r="X833" s="231" t="s">
        <v>222</v>
      </c>
      <c r="Y833" s="231" t="s">
        <v>223</v>
      </c>
      <c r="Z833" s="231" t="s">
        <v>224</v>
      </c>
      <c r="AA833" s="231" t="s">
        <v>224</v>
      </c>
      <c r="AB833" s="231" t="s">
        <v>224</v>
      </c>
      <c r="AC833" s="231" t="s">
        <v>224</v>
      </c>
      <c r="AD833" s="231" t="s">
        <v>223</v>
      </c>
      <c r="AE833" s="231" t="s">
        <v>224</v>
      </c>
      <c r="AF833" s="231" t="s">
        <v>224</v>
      </c>
      <c r="AG833" s="231" t="s">
        <v>223</v>
      </c>
      <c r="AH833" s="231" t="s">
        <v>223</v>
      </c>
      <c r="AI833" s="231" t="s">
        <v>223</v>
      </c>
      <c r="AJ833" s="231" t="s">
        <v>223</v>
      </c>
      <c r="AK833" s="231" t="s">
        <v>223</v>
      </c>
      <c r="AL833" s="231" t="s">
        <v>223</v>
      </c>
      <c r="AM833" s="231" t="s">
        <v>223</v>
      </c>
      <c r="AN833" s="231" t="s">
        <v>223</v>
      </c>
      <c r="AO833" s="231" t="s">
        <v>223</v>
      </c>
      <c r="AP833" s="231" t="s">
        <v>223</v>
      </c>
      <c r="AQ833" s="231">
        <v>40</v>
      </c>
    </row>
    <row r="834" spans="1:43" x14ac:dyDescent="0.3">
      <c r="A834" s="231">
        <v>214056</v>
      </c>
      <c r="B834" s="231" t="s">
        <v>61</v>
      </c>
      <c r="C834" s="231" t="s">
        <v>224</v>
      </c>
      <c r="D834" s="231" t="s">
        <v>222</v>
      </c>
      <c r="E834" s="231" t="s">
        <v>224</v>
      </c>
      <c r="F834" s="231" t="s">
        <v>224</v>
      </c>
      <c r="G834" s="231" t="s">
        <v>222</v>
      </c>
      <c r="H834" s="231" t="s">
        <v>224</v>
      </c>
      <c r="I834" s="231" t="s">
        <v>224</v>
      </c>
      <c r="J834" s="231" t="s">
        <v>224</v>
      </c>
      <c r="K834" s="231" t="s">
        <v>222</v>
      </c>
      <c r="L834" s="231" t="s">
        <v>224</v>
      </c>
      <c r="M834" s="231" t="s">
        <v>224</v>
      </c>
      <c r="N834" s="231" t="s">
        <v>222</v>
      </c>
      <c r="O834" s="231" t="s">
        <v>224</v>
      </c>
      <c r="P834" s="231" t="s">
        <v>224</v>
      </c>
      <c r="Q834" s="231" t="s">
        <v>224</v>
      </c>
      <c r="R834" s="231" t="s">
        <v>222</v>
      </c>
      <c r="S834" s="231" t="s">
        <v>224</v>
      </c>
      <c r="T834" s="231" t="s">
        <v>224</v>
      </c>
      <c r="U834" s="231" t="s">
        <v>224</v>
      </c>
      <c r="V834" s="231" t="s">
        <v>224</v>
      </c>
      <c r="W834" s="231" t="s">
        <v>222</v>
      </c>
      <c r="X834" s="231" t="s">
        <v>224</v>
      </c>
      <c r="Y834" s="231" t="s">
        <v>222</v>
      </c>
      <c r="Z834" s="231" t="s">
        <v>224</v>
      </c>
      <c r="AA834" s="231" t="s">
        <v>222</v>
      </c>
      <c r="AB834" s="231" t="s">
        <v>224</v>
      </c>
      <c r="AC834" s="231" t="s">
        <v>224</v>
      </c>
      <c r="AD834" s="231" t="s">
        <v>222</v>
      </c>
      <c r="AE834" s="231" t="s">
        <v>224</v>
      </c>
      <c r="AF834" s="231" t="s">
        <v>224</v>
      </c>
      <c r="AG834" s="231" t="s">
        <v>224</v>
      </c>
      <c r="AH834" s="231" t="s">
        <v>224</v>
      </c>
      <c r="AI834" s="231" t="s">
        <v>224</v>
      </c>
      <c r="AJ834" s="231" t="s">
        <v>224</v>
      </c>
      <c r="AK834" s="231" t="s">
        <v>224</v>
      </c>
      <c r="AL834" s="231" t="s">
        <v>223</v>
      </c>
      <c r="AM834" s="231" t="s">
        <v>223</v>
      </c>
      <c r="AN834" s="231" t="s">
        <v>223</v>
      </c>
      <c r="AO834" s="231" t="s">
        <v>223</v>
      </c>
      <c r="AP834" s="231" t="s">
        <v>223</v>
      </c>
      <c r="AQ834" s="231">
        <v>40</v>
      </c>
    </row>
    <row r="835" spans="1:43" x14ac:dyDescent="0.3">
      <c r="A835" s="231">
        <v>214060</v>
      </c>
      <c r="B835" s="231" t="s">
        <v>61</v>
      </c>
      <c r="C835" s="231" t="s">
        <v>224</v>
      </c>
      <c r="D835" s="231" t="s">
        <v>224</v>
      </c>
      <c r="E835" s="231" t="s">
        <v>224</v>
      </c>
      <c r="F835" s="231" t="s">
        <v>224</v>
      </c>
      <c r="G835" s="231" t="s">
        <v>224</v>
      </c>
      <c r="H835" s="231" t="s">
        <v>224</v>
      </c>
      <c r="I835" s="231" t="s">
        <v>224</v>
      </c>
      <c r="J835" s="231" t="s">
        <v>224</v>
      </c>
      <c r="K835" s="231" t="s">
        <v>224</v>
      </c>
      <c r="L835" s="231" t="s">
        <v>224</v>
      </c>
      <c r="M835" s="231" t="s">
        <v>222</v>
      </c>
      <c r="N835" s="231" t="s">
        <v>224</v>
      </c>
      <c r="O835" s="231" t="s">
        <v>224</v>
      </c>
      <c r="P835" s="231" t="s">
        <v>224</v>
      </c>
      <c r="Q835" s="231" t="s">
        <v>224</v>
      </c>
      <c r="R835" s="231" t="s">
        <v>224</v>
      </c>
      <c r="S835" s="231" t="s">
        <v>224</v>
      </c>
      <c r="T835" s="231" t="s">
        <v>224</v>
      </c>
      <c r="U835" s="231" t="s">
        <v>224</v>
      </c>
      <c r="V835" s="231" t="s">
        <v>224</v>
      </c>
      <c r="W835" s="231" t="s">
        <v>222</v>
      </c>
      <c r="X835" s="231" t="s">
        <v>224</v>
      </c>
      <c r="Y835" s="231" t="s">
        <v>224</v>
      </c>
      <c r="Z835" s="231" t="s">
        <v>224</v>
      </c>
      <c r="AA835" s="231" t="s">
        <v>224</v>
      </c>
      <c r="AB835" s="231" t="s">
        <v>224</v>
      </c>
      <c r="AC835" s="231" t="s">
        <v>224</v>
      </c>
      <c r="AD835" s="231" t="s">
        <v>224</v>
      </c>
      <c r="AE835" s="231" t="s">
        <v>224</v>
      </c>
      <c r="AF835" s="231" t="s">
        <v>224</v>
      </c>
      <c r="AG835" s="231" t="s">
        <v>224</v>
      </c>
      <c r="AH835" s="231" t="s">
        <v>224</v>
      </c>
      <c r="AI835" s="231" t="s">
        <v>224</v>
      </c>
      <c r="AJ835" s="231" t="s">
        <v>224</v>
      </c>
      <c r="AK835" s="231" t="s">
        <v>224</v>
      </c>
      <c r="AL835" s="231" t="s">
        <v>222</v>
      </c>
      <c r="AM835" s="231" t="s">
        <v>224</v>
      </c>
      <c r="AN835" s="231" t="s">
        <v>222</v>
      </c>
      <c r="AO835" s="231" t="s">
        <v>224</v>
      </c>
      <c r="AP835" s="231" t="s">
        <v>224</v>
      </c>
      <c r="AQ835" s="231">
        <v>40</v>
      </c>
    </row>
    <row r="836" spans="1:43" x14ac:dyDescent="0.3">
      <c r="A836" s="231">
        <v>214063</v>
      </c>
      <c r="B836" s="231" t="s">
        <v>61</v>
      </c>
      <c r="C836" s="231" t="s">
        <v>222</v>
      </c>
      <c r="D836" s="231" t="s">
        <v>224</v>
      </c>
      <c r="E836" s="231" t="s">
        <v>222</v>
      </c>
      <c r="F836" s="231" t="s">
        <v>224</v>
      </c>
      <c r="G836" s="231" t="s">
        <v>222</v>
      </c>
      <c r="H836" s="231" t="s">
        <v>224</v>
      </c>
      <c r="I836" s="231" t="s">
        <v>224</v>
      </c>
      <c r="J836" s="231" t="s">
        <v>222</v>
      </c>
      <c r="K836" s="231" t="s">
        <v>224</v>
      </c>
      <c r="L836" s="231" t="s">
        <v>224</v>
      </c>
      <c r="M836" s="231" t="s">
        <v>224</v>
      </c>
      <c r="N836" s="231" t="s">
        <v>224</v>
      </c>
      <c r="O836" s="231" t="s">
        <v>224</v>
      </c>
      <c r="P836" s="231" t="s">
        <v>224</v>
      </c>
      <c r="Q836" s="231" t="s">
        <v>222</v>
      </c>
      <c r="R836" s="231" t="s">
        <v>224</v>
      </c>
      <c r="S836" s="231" t="s">
        <v>224</v>
      </c>
      <c r="T836" s="231" t="s">
        <v>224</v>
      </c>
      <c r="U836" s="231" t="s">
        <v>224</v>
      </c>
      <c r="V836" s="231" t="s">
        <v>222</v>
      </c>
      <c r="W836" s="231" t="s">
        <v>224</v>
      </c>
      <c r="X836" s="231" t="s">
        <v>224</v>
      </c>
      <c r="Y836" s="231" t="s">
        <v>223</v>
      </c>
      <c r="Z836" s="231" t="s">
        <v>224</v>
      </c>
      <c r="AA836" s="231" t="s">
        <v>224</v>
      </c>
      <c r="AB836" s="231" t="s">
        <v>224</v>
      </c>
      <c r="AC836" s="231" t="s">
        <v>224</v>
      </c>
      <c r="AD836" s="231" t="s">
        <v>224</v>
      </c>
      <c r="AE836" s="231" t="s">
        <v>222</v>
      </c>
      <c r="AF836" s="231" t="s">
        <v>224</v>
      </c>
      <c r="AG836" s="231" t="s">
        <v>224</v>
      </c>
      <c r="AH836" s="231" t="s">
        <v>224</v>
      </c>
      <c r="AI836" s="231" t="s">
        <v>224</v>
      </c>
      <c r="AJ836" s="231" t="s">
        <v>224</v>
      </c>
      <c r="AK836" s="231" t="s">
        <v>224</v>
      </c>
      <c r="AL836" s="231" t="s">
        <v>223</v>
      </c>
      <c r="AM836" s="231" t="s">
        <v>223</v>
      </c>
      <c r="AN836" s="231" t="s">
        <v>223</v>
      </c>
      <c r="AO836" s="231" t="s">
        <v>223</v>
      </c>
      <c r="AP836" s="231" t="s">
        <v>223</v>
      </c>
      <c r="AQ836" s="231">
        <v>40</v>
      </c>
    </row>
    <row r="837" spans="1:43" x14ac:dyDescent="0.3">
      <c r="A837" s="231">
        <v>214074</v>
      </c>
      <c r="B837" s="231" t="s">
        <v>61</v>
      </c>
      <c r="C837" s="231" t="s">
        <v>224</v>
      </c>
      <c r="D837" s="231" t="s">
        <v>224</v>
      </c>
      <c r="E837" s="231" t="s">
        <v>222</v>
      </c>
      <c r="F837" s="231" t="s">
        <v>224</v>
      </c>
      <c r="G837" s="231" t="s">
        <v>222</v>
      </c>
      <c r="H837" s="231" t="s">
        <v>224</v>
      </c>
      <c r="I837" s="231" t="s">
        <v>224</v>
      </c>
      <c r="J837" s="231" t="s">
        <v>224</v>
      </c>
      <c r="K837" s="231" t="s">
        <v>222</v>
      </c>
      <c r="L837" s="231" t="s">
        <v>224</v>
      </c>
      <c r="M837" s="231" t="s">
        <v>224</v>
      </c>
      <c r="N837" s="231" t="s">
        <v>224</v>
      </c>
      <c r="O837" s="231" t="s">
        <v>222</v>
      </c>
      <c r="P837" s="231" t="s">
        <v>224</v>
      </c>
      <c r="Q837" s="231" t="s">
        <v>224</v>
      </c>
      <c r="R837" s="231" t="s">
        <v>222</v>
      </c>
      <c r="S837" s="231" t="s">
        <v>222</v>
      </c>
      <c r="T837" s="231" t="s">
        <v>224</v>
      </c>
      <c r="U837" s="231" t="s">
        <v>224</v>
      </c>
      <c r="V837" s="231" t="s">
        <v>224</v>
      </c>
      <c r="W837" s="231" t="s">
        <v>222</v>
      </c>
      <c r="X837" s="231" t="s">
        <v>224</v>
      </c>
      <c r="Y837" s="231" t="s">
        <v>224</v>
      </c>
      <c r="Z837" s="231" t="s">
        <v>222</v>
      </c>
      <c r="AA837" s="231" t="s">
        <v>222</v>
      </c>
      <c r="AB837" s="231" t="s">
        <v>222</v>
      </c>
      <c r="AC837" s="231" t="s">
        <v>224</v>
      </c>
      <c r="AD837" s="231" t="s">
        <v>224</v>
      </c>
      <c r="AE837" s="231" t="s">
        <v>222</v>
      </c>
      <c r="AF837" s="231" t="s">
        <v>222</v>
      </c>
      <c r="AG837" s="231" t="s">
        <v>222</v>
      </c>
      <c r="AH837" s="231" t="s">
        <v>222</v>
      </c>
      <c r="AI837" s="231" t="s">
        <v>224</v>
      </c>
      <c r="AJ837" s="231" t="s">
        <v>224</v>
      </c>
      <c r="AK837" s="231" t="s">
        <v>222</v>
      </c>
      <c r="AL837" s="231" t="s">
        <v>224</v>
      </c>
      <c r="AM837" s="231" t="s">
        <v>222</v>
      </c>
      <c r="AN837" s="231" t="s">
        <v>222</v>
      </c>
      <c r="AO837" s="231" t="s">
        <v>224</v>
      </c>
      <c r="AP837" s="231" t="s">
        <v>224</v>
      </c>
      <c r="AQ837" s="231">
        <v>40</v>
      </c>
    </row>
    <row r="838" spans="1:43" x14ac:dyDescent="0.3">
      <c r="A838" s="231">
        <v>214075</v>
      </c>
      <c r="B838" s="231" t="s">
        <v>61</v>
      </c>
      <c r="C838" s="231" t="s">
        <v>224</v>
      </c>
      <c r="D838" s="231" t="s">
        <v>224</v>
      </c>
      <c r="E838" s="231" t="s">
        <v>224</v>
      </c>
      <c r="F838" s="231" t="s">
        <v>224</v>
      </c>
      <c r="G838" s="231" t="s">
        <v>222</v>
      </c>
      <c r="H838" s="231" t="s">
        <v>224</v>
      </c>
      <c r="I838" s="231" t="s">
        <v>224</v>
      </c>
      <c r="J838" s="231" t="s">
        <v>224</v>
      </c>
      <c r="K838" s="231" t="s">
        <v>224</v>
      </c>
      <c r="L838" s="231" t="s">
        <v>224</v>
      </c>
      <c r="M838" s="231" t="s">
        <v>222</v>
      </c>
      <c r="N838" s="231" t="s">
        <v>224</v>
      </c>
      <c r="O838" s="231" t="s">
        <v>224</v>
      </c>
      <c r="P838" s="231" t="s">
        <v>224</v>
      </c>
      <c r="Q838" s="231" t="s">
        <v>224</v>
      </c>
      <c r="R838" s="231" t="s">
        <v>224</v>
      </c>
      <c r="S838" s="231" t="s">
        <v>224</v>
      </c>
      <c r="T838" s="231" t="s">
        <v>224</v>
      </c>
      <c r="U838" s="231" t="s">
        <v>224</v>
      </c>
      <c r="V838" s="231" t="s">
        <v>224</v>
      </c>
      <c r="W838" s="231" t="s">
        <v>224</v>
      </c>
      <c r="X838" s="231" t="s">
        <v>224</v>
      </c>
      <c r="Y838" s="231" t="s">
        <v>222</v>
      </c>
      <c r="Z838" s="231" t="s">
        <v>224</v>
      </c>
      <c r="AA838" s="231" t="s">
        <v>224</v>
      </c>
      <c r="AB838" s="231" t="s">
        <v>224</v>
      </c>
      <c r="AC838" s="231" t="s">
        <v>224</v>
      </c>
      <c r="AD838" s="231" t="s">
        <v>224</v>
      </c>
      <c r="AE838" s="231" t="s">
        <v>222</v>
      </c>
      <c r="AF838" s="231" t="s">
        <v>222</v>
      </c>
      <c r="AG838" s="231" t="s">
        <v>222</v>
      </c>
      <c r="AH838" s="231" t="s">
        <v>224</v>
      </c>
      <c r="AI838" s="231" t="s">
        <v>222</v>
      </c>
      <c r="AJ838" s="231" t="s">
        <v>224</v>
      </c>
      <c r="AK838" s="231" t="s">
        <v>224</v>
      </c>
      <c r="AL838" s="231" t="s">
        <v>224</v>
      </c>
      <c r="AM838" s="231" t="s">
        <v>224</v>
      </c>
      <c r="AN838" s="231" t="s">
        <v>224</v>
      </c>
      <c r="AO838" s="231" t="s">
        <v>224</v>
      </c>
      <c r="AP838" s="231" t="s">
        <v>224</v>
      </c>
      <c r="AQ838" s="231">
        <v>40</v>
      </c>
    </row>
    <row r="839" spans="1:43" x14ac:dyDescent="0.3">
      <c r="A839" s="231">
        <v>214095</v>
      </c>
      <c r="B839" s="231" t="s">
        <v>61</v>
      </c>
      <c r="C839" s="231" t="s">
        <v>224</v>
      </c>
      <c r="D839" s="231" t="s">
        <v>224</v>
      </c>
      <c r="E839" s="231" t="s">
        <v>224</v>
      </c>
      <c r="F839" s="231" t="s">
        <v>223</v>
      </c>
      <c r="G839" s="231" t="s">
        <v>224</v>
      </c>
      <c r="H839" s="231" t="s">
        <v>224</v>
      </c>
      <c r="I839" s="231" t="s">
        <v>224</v>
      </c>
      <c r="J839" s="231" t="s">
        <v>224</v>
      </c>
      <c r="K839" s="231" t="s">
        <v>224</v>
      </c>
      <c r="L839" s="231" t="s">
        <v>224</v>
      </c>
      <c r="M839" s="231" t="s">
        <v>224</v>
      </c>
      <c r="N839" s="231" t="s">
        <v>222</v>
      </c>
      <c r="O839" s="231" t="s">
        <v>224</v>
      </c>
      <c r="P839" s="231" t="s">
        <v>224</v>
      </c>
      <c r="Q839" s="231" t="s">
        <v>224</v>
      </c>
      <c r="R839" s="231" t="s">
        <v>222</v>
      </c>
      <c r="S839" s="231" t="s">
        <v>224</v>
      </c>
      <c r="T839" s="231" t="s">
        <v>224</v>
      </c>
      <c r="U839" s="231" t="s">
        <v>224</v>
      </c>
      <c r="V839" s="231" t="s">
        <v>224</v>
      </c>
      <c r="W839" s="231" t="s">
        <v>224</v>
      </c>
      <c r="X839" s="231" t="s">
        <v>224</v>
      </c>
      <c r="Y839" s="231" t="s">
        <v>224</v>
      </c>
      <c r="Z839" s="231" t="s">
        <v>224</v>
      </c>
      <c r="AA839" s="231" t="s">
        <v>222</v>
      </c>
      <c r="AB839" s="231" t="s">
        <v>223</v>
      </c>
      <c r="AC839" s="231" t="s">
        <v>224</v>
      </c>
      <c r="AD839" s="231" t="s">
        <v>224</v>
      </c>
      <c r="AE839" s="231" t="s">
        <v>224</v>
      </c>
      <c r="AF839" s="231" t="s">
        <v>224</v>
      </c>
      <c r="AG839" s="231" t="s">
        <v>222</v>
      </c>
      <c r="AH839" s="231" t="s">
        <v>224</v>
      </c>
      <c r="AI839" s="231" t="s">
        <v>223</v>
      </c>
      <c r="AJ839" s="231" t="s">
        <v>224</v>
      </c>
      <c r="AK839" s="231" t="s">
        <v>223</v>
      </c>
      <c r="AL839" s="231" t="s">
        <v>224</v>
      </c>
      <c r="AM839" s="231" t="s">
        <v>224</v>
      </c>
      <c r="AN839" s="231" t="s">
        <v>224</v>
      </c>
      <c r="AO839" s="231" t="s">
        <v>223</v>
      </c>
      <c r="AP839" s="231" t="s">
        <v>224</v>
      </c>
      <c r="AQ839" s="231">
        <v>40</v>
      </c>
    </row>
    <row r="840" spans="1:43" x14ac:dyDescent="0.3">
      <c r="A840" s="231">
        <v>214110</v>
      </c>
      <c r="B840" s="231" t="s">
        <v>61</v>
      </c>
      <c r="C840" s="231" t="s">
        <v>224</v>
      </c>
      <c r="D840" s="231" t="s">
        <v>224</v>
      </c>
      <c r="E840" s="231" t="s">
        <v>224</v>
      </c>
      <c r="F840" s="231" t="s">
        <v>222</v>
      </c>
      <c r="G840" s="231" t="s">
        <v>224</v>
      </c>
      <c r="H840" s="231" t="s">
        <v>222</v>
      </c>
      <c r="I840" s="231" t="s">
        <v>224</v>
      </c>
      <c r="J840" s="231" t="s">
        <v>222</v>
      </c>
      <c r="K840" s="231" t="s">
        <v>224</v>
      </c>
      <c r="L840" s="231" t="s">
        <v>224</v>
      </c>
      <c r="M840" s="231" t="s">
        <v>224</v>
      </c>
      <c r="N840" s="231" t="s">
        <v>224</v>
      </c>
      <c r="O840" s="231" t="s">
        <v>224</v>
      </c>
      <c r="P840" s="231" t="s">
        <v>222</v>
      </c>
      <c r="Q840" s="231" t="s">
        <v>222</v>
      </c>
      <c r="R840" s="231" t="s">
        <v>224</v>
      </c>
      <c r="S840" s="231" t="s">
        <v>224</v>
      </c>
      <c r="T840" s="231" t="s">
        <v>224</v>
      </c>
      <c r="U840" s="231" t="s">
        <v>224</v>
      </c>
      <c r="V840" s="231" t="s">
        <v>224</v>
      </c>
      <c r="W840" s="231" t="s">
        <v>224</v>
      </c>
      <c r="X840" s="231" t="s">
        <v>224</v>
      </c>
      <c r="Y840" s="231" t="s">
        <v>222</v>
      </c>
      <c r="Z840" s="231" t="s">
        <v>224</v>
      </c>
      <c r="AA840" s="231" t="s">
        <v>224</v>
      </c>
      <c r="AB840" s="231" t="s">
        <v>224</v>
      </c>
      <c r="AC840" s="231" t="s">
        <v>224</v>
      </c>
      <c r="AD840" s="231" t="s">
        <v>224</v>
      </c>
      <c r="AE840" s="231" t="s">
        <v>224</v>
      </c>
      <c r="AF840" s="231" t="s">
        <v>224</v>
      </c>
      <c r="AG840" s="231" t="s">
        <v>224</v>
      </c>
      <c r="AH840" s="231" t="s">
        <v>224</v>
      </c>
      <c r="AI840" s="231" t="s">
        <v>224</v>
      </c>
      <c r="AJ840" s="231" t="s">
        <v>224</v>
      </c>
      <c r="AK840" s="231" t="s">
        <v>224</v>
      </c>
      <c r="AL840" s="231" t="s">
        <v>224</v>
      </c>
      <c r="AM840" s="231" t="s">
        <v>224</v>
      </c>
      <c r="AN840" s="231" t="s">
        <v>223</v>
      </c>
      <c r="AO840" s="231" t="s">
        <v>224</v>
      </c>
      <c r="AP840" s="231" t="s">
        <v>224</v>
      </c>
      <c r="AQ840" s="231">
        <v>40</v>
      </c>
    </row>
    <row r="841" spans="1:43" x14ac:dyDescent="0.3">
      <c r="A841" s="231">
        <v>214119</v>
      </c>
      <c r="B841" s="231" t="s">
        <v>61</v>
      </c>
      <c r="C841" s="231" t="s">
        <v>222</v>
      </c>
      <c r="D841" s="231" t="s">
        <v>224</v>
      </c>
      <c r="E841" s="231" t="s">
        <v>224</v>
      </c>
      <c r="F841" s="231" t="s">
        <v>222</v>
      </c>
      <c r="G841" s="231" t="s">
        <v>224</v>
      </c>
      <c r="H841" s="231" t="s">
        <v>222</v>
      </c>
      <c r="I841" s="231" t="s">
        <v>224</v>
      </c>
      <c r="J841" s="231" t="s">
        <v>222</v>
      </c>
      <c r="K841" s="231" t="s">
        <v>224</v>
      </c>
      <c r="L841" s="231" t="s">
        <v>224</v>
      </c>
      <c r="M841" s="231" t="s">
        <v>222</v>
      </c>
      <c r="N841" s="231" t="s">
        <v>224</v>
      </c>
      <c r="O841" s="231" t="s">
        <v>224</v>
      </c>
      <c r="P841" s="231" t="s">
        <v>222</v>
      </c>
      <c r="Q841" s="231" t="s">
        <v>224</v>
      </c>
      <c r="R841" s="231" t="s">
        <v>224</v>
      </c>
      <c r="S841" s="231" t="s">
        <v>222</v>
      </c>
      <c r="T841" s="231" t="s">
        <v>224</v>
      </c>
      <c r="U841" s="231" t="s">
        <v>224</v>
      </c>
      <c r="V841" s="231" t="s">
        <v>224</v>
      </c>
      <c r="W841" s="231" t="s">
        <v>224</v>
      </c>
      <c r="X841" s="231" t="s">
        <v>224</v>
      </c>
      <c r="Y841" s="231" t="s">
        <v>222</v>
      </c>
      <c r="Z841" s="231" t="s">
        <v>224</v>
      </c>
      <c r="AA841" s="231" t="s">
        <v>222</v>
      </c>
      <c r="AB841" s="231" t="s">
        <v>224</v>
      </c>
      <c r="AC841" s="231" t="s">
        <v>224</v>
      </c>
      <c r="AD841" s="231" t="s">
        <v>222</v>
      </c>
      <c r="AE841" s="231" t="s">
        <v>224</v>
      </c>
      <c r="AF841" s="231" t="s">
        <v>224</v>
      </c>
      <c r="AG841" s="231" t="s">
        <v>224</v>
      </c>
      <c r="AH841" s="231" t="s">
        <v>224</v>
      </c>
      <c r="AI841" s="231" t="s">
        <v>224</v>
      </c>
      <c r="AJ841" s="231" t="s">
        <v>224</v>
      </c>
      <c r="AK841" s="231" t="s">
        <v>224</v>
      </c>
      <c r="AL841" s="231" t="s">
        <v>223</v>
      </c>
      <c r="AM841" s="231" t="s">
        <v>223</v>
      </c>
      <c r="AN841" s="231" t="s">
        <v>223</v>
      </c>
      <c r="AO841" s="231" t="s">
        <v>223</v>
      </c>
      <c r="AP841" s="231" t="s">
        <v>223</v>
      </c>
      <c r="AQ841" s="231">
        <v>40</v>
      </c>
    </row>
    <row r="842" spans="1:43" x14ac:dyDescent="0.3">
      <c r="A842" s="231">
        <v>214123</v>
      </c>
      <c r="B842" s="231" t="s">
        <v>61</v>
      </c>
      <c r="C842" s="231" t="s">
        <v>224</v>
      </c>
      <c r="D842" s="231" t="s">
        <v>224</v>
      </c>
      <c r="E842" s="231" t="s">
        <v>224</v>
      </c>
      <c r="F842" s="231" t="s">
        <v>222</v>
      </c>
      <c r="G842" s="231" t="s">
        <v>224</v>
      </c>
      <c r="H842" s="231" t="s">
        <v>222</v>
      </c>
      <c r="I842" s="231" t="s">
        <v>224</v>
      </c>
      <c r="J842" s="231" t="s">
        <v>222</v>
      </c>
      <c r="K842" s="231" t="s">
        <v>224</v>
      </c>
      <c r="L842" s="231" t="s">
        <v>222</v>
      </c>
      <c r="M842" s="231" t="s">
        <v>222</v>
      </c>
      <c r="N842" s="231" t="s">
        <v>224</v>
      </c>
      <c r="O842" s="231" t="s">
        <v>224</v>
      </c>
      <c r="P842" s="231" t="s">
        <v>222</v>
      </c>
      <c r="Q842" s="231" t="s">
        <v>224</v>
      </c>
      <c r="R842" s="231" t="s">
        <v>222</v>
      </c>
      <c r="S842" s="231" t="s">
        <v>222</v>
      </c>
      <c r="T842" s="231" t="s">
        <v>224</v>
      </c>
      <c r="U842" s="231" t="s">
        <v>224</v>
      </c>
      <c r="V842" s="231" t="s">
        <v>224</v>
      </c>
      <c r="W842" s="231" t="s">
        <v>224</v>
      </c>
      <c r="X842" s="231" t="s">
        <v>224</v>
      </c>
      <c r="Y842" s="231" t="s">
        <v>224</v>
      </c>
      <c r="Z842" s="231" t="s">
        <v>224</v>
      </c>
      <c r="AA842" s="231" t="s">
        <v>224</v>
      </c>
      <c r="AB842" s="231" t="s">
        <v>222</v>
      </c>
      <c r="AC842" s="231" t="s">
        <v>224</v>
      </c>
      <c r="AD842" s="231" t="s">
        <v>222</v>
      </c>
      <c r="AE842" s="231" t="s">
        <v>222</v>
      </c>
      <c r="AF842" s="231" t="s">
        <v>222</v>
      </c>
      <c r="AG842" s="231" t="s">
        <v>224</v>
      </c>
      <c r="AH842" s="231" t="s">
        <v>224</v>
      </c>
      <c r="AI842" s="231" t="s">
        <v>224</v>
      </c>
      <c r="AJ842" s="231" t="s">
        <v>224</v>
      </c>
      <c r="AK842" s="231" t="s">
        <v>224</v>
      </c>
      <c r="AL842" s="231" t="s">
        <v>223</v>
      </c>
      <c r="AM842" s="231" t="s">
        <v>223</v>
      </c>
      <c r="AN842" s="231" t="s">
        <v>223</v>
      </c>
      <c r="AO842" s="231" t="s">
        <v>223</v>
      </c>
      <c r="AP842" s="231" t="s">
        <v>223</v>
      </c>
      <c r="AQ842" s="231">
        <v>40</v>
      </c>
    </row>
    <row r="843" spans="1:43" x14ac:dyDescent="0.3">
      <c r="A843" s="231">
        <v>214129</v>
      </c>
      <c r="B843" s="231" t="s">
        <v>61</v>
      </c>
      <c r="C843" s="231" t="s">
        <v>222</v>
      </c>
      <c r="D843" s="231" t="s">
        <v>224</v>
      </c>
      <c r="E843" s="231" t="s">
        <v>224</v>
      </c>
      <c r="F843" s="231" t="s">
        <v>222</v>
      </c>
      <c r="G843" s="231" t="s">
        <v>224</v>
      </c>
      <c r="H843" s="231" t="s">
        <v>222</v>
      </c>
      <c r="I843" s="231" t="s">
        <v>224</v>
      </c>
      <c r="J843" s="231" t="s">
        <v>222</v>
      </c>
      <c r="K843" s="231" t="s">
        <v>224</v>
      </c>
      <c r="L843" s="231" t="s">
        <v>224</v>
      </c>
      <c r="M843" s="231" t="s">
        <v>224</v>
      </c>
      <c r="N843" s="231" t="s">
        <v>224</v>
      </c>
      <c r="O843" s="231" t="s">
        <v>222</v>
      </c>
      <c r="P843" s="231" t="s">
        <v>222</v>
      </c>
      <c r="Q843" s="231" t="s">
        <v>224</v>
      </c>
      <c r="R843" s="231" t="s">
        <v>224</v>
      </c>
      <c r="S843" s="231" t="s">
        <v>224</v>
      </c>
      <c r="T843" s="231" t="s">
        <v>224</v>
      </c>
      <c r="U843" s="231" t="s">
        <v>224</v>
      </c>
      <c r="V843" s="231" t="s">
        <v>224</v>
      </c>
      <c r="W843" s="231" t="s">
        <v>222</v>
      </c>
      <c r="X843" s="231" t="s">
        <v>224</v>
      </c>
      <c r="Y843" s="231" t="s">
        <v>222</v>
      </c>
      <c r="Z843" s="231" t="s">
        <v>224</v>
      </c>
      <c r="AA843" s="231" t="s">
        <v>222</v>
      </c>
      <c r="AB843" s="231" t="s">
        <v>222</v>
      </c>
      <c r="AC843" s="231" t="s">
        <v>224</v>
      </c>
      <c r="AD843" s="231" t="s">
        <v>224</v>
      </c>
      <c r="AE843" s="231" t="s">
        <v>224</v>
      </c>
      <c r="AF843" s="231" t="s">
        <v>224</v>
      </c>
      <c r="AG843" s="231" t="s">
        <v>224</v>
      </c>
      <c r="AH843" s="231" t="s">
        <v>224</v>
      </c>
      <c r="AI843" s="231" t="s">
        <v>224</v>
      </c>
      <c r="AJ843" s="231" t="s">
        <v>224</v>
      </c>
      <c r="AK843" s="231" t="s">
        <v>223</v>
      </c>
      <c r="AL843" s="231" t="s">
        <v>223</v>
      </c>
      <c r="AM843" s="231" t="s">
        <v>223</v>
      </c>
      <c r="AN843" s="231" t="s">
        <v>223</v>
      </c>
      <c r="AO843" s="231" t="s">
        <v>223</v>
      </c>
      <c r="AP843" s="231" t="s">
        <v>223</v>
      </c>
      <c r="AQ843" s="231">
        <v>40</v>
      </c>
    </row>
    <row r="844" spans="1:43" x14ac:dyDescent="0.3">
      <c r="A844" s="231">
        <v>214142</v>
      </c>
      <c r="B844" s="231" t="s">
        <v>61</v>
      </c>
      <c r="C844" s="231" t="s">
        <v>224</v>
      </c>
      <c r="D844" s="231" t="s">
        <v>224</v>
      </c>
      <c r="E844" s="231" t="s">
        <v>224</v>
      </c>
      <c r="F844" s="231" t="s">
        <v>222</v>
      </c>
      <c r="G844" s="231" t="s">
        <v>224</v>
      </c>
      <c r="H844" s="231" t="s">
        <v>224</v>
      </c>
      <c r="I844" s="231" t="s">
        <v>224</v>
      </c>
      <c r="J844" s="231" t="s">
        <v>224</v>
      </c>
      <c r="K844" s="231" t="s">
        <v>224</v>
      </c>
      <c r="L844" s="231" t="s">
        <v>224</v>
      </c>
      <c r="M844" s="231" t="s">
        <v>224</v>
      </c>
      <c r="N844" s="231" t="s">
        <v>224</v>
      </c>
      <c r="O844" s="231" t="s">
        <v>224</v>
      </c>
      <c r="P844" s="231" t="s">
        <v>224</v>
      </c>
      <c r="Q844" s="231" t="s">
        <v>224</v>
      </c>
      <c r="R844" s="231" t="s">
        <v>224</v>
      </c>
      <c r="S844" s="231" t="s">
        <v>224</v>
      </c>
      <c r="T844" s="231" t="s">
        <v>224</v>
      </c>
      <c r="U844" s="231" t="s">
        <v>224</v>
      </c>
      <c r="V844" s="231" t="s">
        <v>224</v>
      </c>
      <c r="W844" s="231" t="s">
        <v>223</v>
      </c>
      <c r="X844" s="231" t="s">
        <v>224</v>
      </c>
      <c r="Y844" s="231" t="s">
        <v>223</v>
      </c>
      <c r="Z844" s="231" t="s">
        <v>224</v>
      </c>
      <c r="AA844" s="231" t="s">
        <v>224</v>
      </c>
      <c r="AB844" s="231" t="s">
        <v>224</v>
      </c>
      <c r="AC844" s="231" t="s">
        <v>224</v>
      </c>
      <c r="AD844" s="231" t="s">
        <v>224</v>
      </c>
      <c r="AE844" s="231" t="s">
        <v>224</v>
      </c>
      <c r="AF844" s="231" t="s">
        <v>224</v>
      </c>
      <c r="AG844" s="231" t="s">
        <v>224</v>
      </c>
      <c r="AH844" s="231" t="s">
        <v>224</v>
      </c>
      <c r="AI844" s="231" t="s">
        <v>222</v>
      </c>
      <c r="AJ844" s="231" t="s">
        <v>224</v>
      </c>
      <c r="AK844" s="231" t="s">
        <v>223</v>
      </c>
      <c r="AL844" s="231" t="s">
        <v>224</v>
      </c>
      <c r="AM844" s="231" t="s">
        <v>224</v>
      </c>
      <c r="AN844" s="231" t="s">
        <v>224</v>
      </c>
      <c r="AO844" s="231" t="s">
        <v>224</v>
      </c>
      <c r="AP844" s="231" t="s">
        <v>224</v>
      </c>
      <c r="AQ844" s="231">
        <v>40</v>
      </c>
    </row>
    <row r="845" spans="1:43" x14ac:dyDescent="0.3">
      <c r="A845" s="231">
        <v>214145</v>
      </c>
      <c r="B845" s="231" t="s">
        <v>61</v>
      </c>
      <c r="C845" s="231" t="s">
        <v>224</v>
      </c>
      <c r="D845" s="231" t="s">
        <v>224</v>
      </c>
      <c r="E845" s="231" t="s">
        <v>224</v>
      </c>
      <c r="F845" s="231" t="s">
        <v>224</v>
      </c>
      <c r="G845" s="231" t="s">
        <v>224</v>
      </c>
      <c r="H845" s="231" t="s">
        <v>224</v>
      </c>
      <c r="I845" s="231" t="s">
        <v>224</v>
      </c>
      <c r="J845" s="231" t="s">
        <v>224</v>
      </c>
      <c r="K845" s="231" t="s">
        <v>224</v>
      </c>
      <c r="L845" s="231" t="s">
        <v>224</v>
      </c>
      <c r="M845" s="231" t="s">
        <v>222</v>
      </c>
      <c r="N845" s="231" t="s">
        <v>224</v>
      </c>
      <c r="O845" s="231" t="s">
        <v>224</v>
      </c>
      <c r="P845" s="231" t="s">
        <v>224</v>
      </c>
      <c r="Q845" s="231" t="s">
        <v>224</v>
      </c>
      <c r="R845" s="231" t="s">
        <v>224</v>
      </c>
      <c r="S845" s="231" t="s">
        <v>224</v>
      </c>
      <c r="T845" s="231" t="s">
        <v>224</v>
      </c>
      <c r="U845" s="231" t="s">
        <v>224</v>
      </c>
      <c r="V845" s="231" t="s">
        <v>224</v>
      </c>
      <c r="W845" s="231" t="s">
        <v>224</v>
      </c>
      <c r="X845" s="231" t="s">
        <v>224</v>
      </c>
      <c r="Y845" s="231" t="s">
        <v>222</v>
      </c>
      <c r="Z845" s="231" t="s">
        <v>224</v>
      </c>
      <c r="AA845" s="231" t="s">
        <v>224</v>
      </c>
      <c r="AB845" s="231" t="s">
        <v>222</v>
      </c>
      <c r="AC845" s="231" t="s">
        <v>224</v>
      </c>
      <c r="AD845" s="231" t="s">
        <v>224</v>
      </c>
      <c r="AE845" s="231" t="s">
        <v>222</v>
      </c>
      <c r="AF845" s="231" t="s">
        <v>224</v>
      </c>
      <c r="AG845" s="231" t="s">
        <v>224</v>
      </c>
      <c r="AH845" s="231" t="s">
        <v>222</v>
      </c>
      <c r="AI845" s="231" t="s">
        <v>224</v>
      </c>
      <c r="AJ845" s="231" t="s">
        <v>224</v>
      </c>
      <c r="AK845" s="231" t="s">
        <v>224</v>
      </c>
      <c r="AL845" s="231" t="s">
        <v>224</v>
      </c>
      <c r="AM845" s="231" t="s">
        <v>224</v>
      </c>
      <c r="AN845" s="231" t="s">
        <v>224</v>
      </c>
      <c r="AO845" s="231" t="s">
        <v>224</v>
      </c>
      <c r="AP845" s="231" t="s">
        <v>224</v>
      </c>
      <c r="AQ845" s="231">
        <v>40</v>
      </c>
    </row>
    <row r="846" spans="1:43" x14ac:dyDescent="0.3">
      <c r="A846" s="231">
        <v>214216</v>
      </c>
      <c r="B846" s="231" t="s">
        <v>61</v>
      </c>
      <c r="C846" s="231" t="s">
        <v>224</v>
      </c>
      <c r="D846" s="231" t="s">
        <v>224</v>
      </c>
      <c r="E846" s="231" t="s">
        <v>224</v>
      </c>
      <c r="F846" s="231" t="s">
        <v>224</v>
      </c>
      <c r="G846" s="231" t="s">
        <v>224</v>
      </c>
      <c r="H846" s="231" t="s">
        <v>224</v>
      </c>
      <c r="I846" s="231" t="s">
        <v>224</v>
      </c>
      <c r="J846" s="231" t="s">
        <v>222</v>
      </c>
      <c r="K846" s="231" t="s">
        <v>222</v>
      </c>
      <c r="L846" s="231" t="s">
        <v>222</v>
      </c>
      <c r="M846" s="231" t="s">
        <v>224</v>
      </c>
      <c r="N846" s="231" t="s">
        <v>224</v>
      </c>
      <c r="O846" s="231" t="s">
        <v>224</v>
      </c>
      <c r="P846" s="231" t="s">
        <v>224</v>
      </c>
      <c r="Q846" s="231" t="s">
        <v>222</v>
      </c>
      <c r="R846" s="231" t="s">
        <v>222</v>
      </c>
      <c r="S846" s="231" t="s">
        <v>224</v>
      </c>
      <c r="T846" s="231" t="s">
        <v>224</v>
      </c>
      <c r="U846" s="231" t="s">
        <v>224</v>
      </c>
      <c r="V846" s="231" t="s">
        <v>224</v>
      </c>
      <c r="W846" s="231" t="s">
        <v>222</v>
      </c>
      <c r="X846" s="231" t="s">
        <v>222</v>
      </c>
      <c r="Y846" s="231" t="s">
        <v>222</v>
      </c>
      <c r="Z846" s="231" t="s">
        <v>224</v>
      </c>
      <c r="AA846" s="231" t="s">
        <v>222</v>
      </c>
      <c r="AB846" s="231" t="s">
        <v>222</v>
      </c>
      <c r="AC846" s="231" t="s">
        <v>224</v>
      </c>
      <c r="AD846" s="231" t="s">
        <v>222</v>
      </c>
      <c r="AE846" s="231" t="s">
        <v>223</v>
      </c>
      <c r="AF846" s="231" t="s">
        <v>224</v>
      </c>
      <c r="AG846" s="231" t="s">
        <v>224</v>
      </c>
      <c r="AH846" s="231" t="s">
        <v>224</v>
      </c>
      <c r="AI846" s="231" t="s">
        <v>223</v>
      </c>
      <c r="AJ846" s="231" t="s">
        <v>224</v>
      </c>
      <c r="AK846" s="231" t="s">
        <v>222</v>
      </c>
      <c r="AL846" s="231" t="s">
        <v>223</v>
      </c>
      <c r="AM846" s="231" t="s">
        <v>224</v>
      </c>
      <c r="AN846" s="231" t="s">
        <v>223</v>
      </c>
      <c r="AO846" s="231" t="s">
        <v>224</v>
      </c>
      <c r="AP846" s="231" t="s">
        <v>224</v>
      </c>
      <c r="AQ846" s="231">
        <v>40</v>
      </c>
    </row>
    <row r="847" spans="1:43" x14ac:dyDescent="0.3">
      <c r="A847" s="231">
        <v>214246</v>
      </c>
      <c r="B847" s="231" t="s">
        <v>61</v>
      </c>
      <c r="C847" s="231" t="s">
        <v>224</v>
      </c>
      <c r="D847" s="231" t="s">
        <v>224</v>
      </c>
      <c r="E847" s="231" t="s">
        <v>224</v>
      </c>
      <c r="F847" s="231" t="s">
        <v>224</v>
      </c>
      <c r="G847" s="231" t="s">
        <v>222</v>
      </c>
      <c r="H847" s="231" t="s">
        <v>222</v>
      </c>
      <c r="I847" s="231" t="s">
        <v>224</v>
      </c>
      <c r="J847" s="231" t="s">
        <v>224</v>
      </c>
      <c r="K847" s="231" t="s">
        <v>224</v>
      </c>
      <c r="L847" s="231" t="s">
        <v>224</v>
      </c>
      <c r="M847" s="231" t="s">
        <v>224</v>
      </c>
      <c r="N847" s="231" t="s">
        <v>224</v>
      </c>
      <c r="O847" s="231" t="s">
        <v>224</v>
      </c>
      <c r="P847" s="231" t="s">
        <v>222</v>
      </c>
      <c r="Q847" s="231" t="s">
        <v>222</v>
      </c>
      <c r="R847" s="231" t="s">
        <v>224</v>
      </c>
      <c r="S847" s="231" t="s">
        <v>222</v>
      </c>
      <c r="T847" s="231" t="s">
        <v>224</v>
      </c>
      <c r="U847" s="231" t="s">
        <v>224</v>
      </c>
      <c r="V847" s="231" t="s">
        <v>222</v>
      </c>
      <c r="W847" s="231" t="s">
        <v>224</v>
      </c>
      <c r="X847" s="231" t="s">
        <v>224</v>
      </c>
      <c r="Y847" s="231" t="s">
        <v>223</v>
      </c>
      <c r="Z847" s="231" t="s">
        <v>224</v>
      </c>
      <c r="AA847" s="231" t="s">
        <v>222</v>
      </c>
      <c r="AB847" s="231" t="s">
        <v>222</v>
      </c>
      <c r="AC847" s="231" t="s">
        <v>224</v>
      </c>
      <c r="AD847" s="231" t="s">
        <v>224</v>
      </c>
      <c r="AE847" s="231" t="s">
        <v>223</v>
      </c>
      <c r="AF847" s="231" t="s">
        <v>224</v>
      </c>
      <c r="AG847" s="231" t="s">
        <v>224</v>
      </c>
      <c r="AH847" s="231" t="s">
        <v>224</v>
      </c>
      <c r="AI847" s="231" t="s">
        <v>224</v>
      </c>
      <c r="AJ847" s="231" t="s">
        <v>224</v>
      </c>
      <c r="AK847" s="231" t="s">
        <v>224</v>
      </c>
      <c r="AL847" s="231" t="s">
        <v>223</v>
      </c>
      <c r="AM847" s="231" t="s">
        <v>223</v>
      </c>
      <c r="AN847" s="231" t="s">
        <v>223</v>
      </c>
      <c r="AO847" s="231" t="s">
        <v>223</v>
      </c>
      <c r="AP847" s="231" t="s">
        <v>223</v>
      </c>
      <c r="AQ847" s="231">
        <v>40</v>
      </c>
    </row>
    <row r="848" spans="1:43" x14ac:dyDescent="0.3">
      <c r="A848" s="231">
        <v>214249</v>
      </c>
      <c r="B848" s="231" t="s">
        <v>61</v>
      </c>
      <c r="C848" s="231" t="s">
        <v>224</v>
      </c>
      <c r="D848" s="231" t="s">
        <v>224</v>
      </c>
      <c r="E848" s="231" t="s">
        <v>224</v>
      </c>
      <c r="F848" s="231" t="s">
        <v>224</v>
      </c>
      <c r="G848" s="231" t="s">
        <v>224</v>
      </c>
      <c r="H848" s="231" t="s">
        <v>224</v>
      </c>
      <c r="I848" s="231" t="s">
        <v>222</v>
      </c>
      <c r="J848" s="231" t="s">
        <v>224</v>
      </c>
      <c r="K848" s="231" t="s">
        <v>224</v>
      </c>
      <c r="L848" s="231" t="s">
        <v>224</v>
      </c>
      <c r="M848" s="231" t="s">
        <v>224</v>
      </c>
      <c r="N848" s="231" t="s">
        <v>224</v>
      </c>
      <c r="O848" s="231" t="s">
        <v>224</v>
      </c>
      <c r="P848" s="231" t="s">
        <v>224</v>
      </c>
      <c r="Q848" s="231" t="s">
        <v>224</v>
      </c>
      <c r="R848" s="231" t="s">
        <v>224</v>
      </c>
      <c r="S848" s="231" t="s">
        <v>224</v>
      </c>
      <c r="T848" s="231" t="s">
        <v>224</v>
      </c>
      <c r="U848" s="231" t="s">
        <v>224</v>
      </c>
      <c r="V848" s="231" t="s">
        <v>224</v>
      </c>
      <c r="W848" s="231" t="s">
        <v>224</v>
      </c>
      <c r="X848" s="231" t="s">
        <v>224</v>
      </c>
      <c r="Y848" s="231" t="s">
        <v>223</v>
      </c>
      <c r="Z848" s="231" t="s">
        <v>224</v>
      </c>
      <c r="AA848" s="231" t="s">
        <v>224</v>
      </c>
      <c r="AB848" s="231" t="s">
        <v>224</v>
      </c>
      <c r="AC848" s="231" t="s">
        <v>224</v>
      </c>
      <c r="AD848" s="231" t="s">
        <v>224</v>
      </c>
      <c r="AE848" s="231" t="s">
        <v>224</v>
      </c>
      <c r="AF848" s="231" t="s">
        <v>224</v>
      </c>
      <c r="AG848" s="231" t="s">
        <v>223</v>
      </c>
      <c r="AH848" s="231" t="s">
        <v>223</v>
      </c>
      <c r="AI848" s="231" t="s">
        <v>223</v>
      </c>
      <c r="AJ848" s="231" t="s">
        <v>223</v>
      </c>
      <c r="AK848" s="231" t="s">
        <v>223</v>
      </c>
      <c r="AL848" s="231" t="s">
        <v>223</v>
      </c>
      <c r="AM848" s="231" t="s">
        <v>223</v>
      </c>
      <c r="AN848" s="231" t="s">
        <v>223</v>
      </c>
      <c r="AO848" s="231" t="s">
        <v>223</v>
      </c>
      <c r="AP848" s="231" t="s">
        <v>223</v>
      </c>
      <c r="AQ848" s="231">
        <v>40</v>
      </c>
    </row>
    <row r="849" spans="1:43" x14ac:dyDescent="0.3">
      <c r="A849" s="231">
        <v>214250</v>
      </c>
      <c r="B849" s="231" t="s">
        <v>61</v>
      </c>
      <c r="C849" s="231" t="s">
        <v>224</v>
      </c>
      <c r="D849" s="231" t="s">
        <v>224</v>
      </c>
      <c r="E849" s="231" t="s">
        <v>224</v>
      </c>
      <c r="F849" s="231" t="s">
        <v>224</v>
      </c>
      <c r="G849" s="231" t="s">
        <v>224</v>
      </c>
      <c r="H849" s="231" t="s">
        <v>224</v>
      </c>
      <c r="I849" s="231" t="s">
        <v>224</v>
      </c>
      <c r="J849" s="231" t="s">
        <v>224</v>
      </c>
      <c r="K849" s="231" t="s">
        <v>224</v>
      </c>
      <c r="L849" s="231" t="s">
        <v>224</v>
      </c>
      <c r="M849" s="231" t="s">
        <v>224</v>
      </c>
      <c r="N849" s="231" t="s">
        <v>224</v>
      </c>
      <c r="O849" s="231" t="s">
        <v>224</v>
      </c>
      <c r="P849" s="231" t="s">
        <v>222</v>
      </c>
      <c r="Q849" s="231" t="s">
        <v>222</v>
      </c>
      <c r="R849" s="231" t="s">
        <v>222</v>
      </c>
      <c r="S849" s="231" t="s">
        <v>224</v>
      </c>
      <c r="T849" s="231" t="s">
        <v>224</v>
      </c>
      <c r="U849" s="231" t="s">
        <v>224</v>
      </c>
      <c r="V849" s="231" t="s">
        <v>224</v>
      </c>
      <c r="W849" s="231" t="s">
        <v>224</v>
      </c>
      <c r="X849" s="231" t="s">
        <v>224</v>
      </c>
      <c r="Y849" s="231" t="s">
        <v>222</v>
      </c>
      <c r="Z849" s="231" t="s">
        <v>224</v>
      </c>
      <c r="AA849" s="231" t="s">
        <v>224</v>
      </c>
      <c r="AB849" s="231" t="s">
        <v>222</v>
      </c>
      <c r="AC849" s="231" t="s">
        <v>224</v>
      </c>
      <c r="AD849" s="231" t="s">
        <v>224</v>
      </c>
      <c r="AE849" s="231" t="s">
        <v>222</v>
      </c>
      <c r="AF849" s="231" t="s">
        <v>222</v>
      </c>
      <c r="AG849" s="231" t="s">
        <v>224</v>
      </c>
      <c r="AH849" s="231" t="s">
        <v>224</v>
      </c>
      <c r="AI849" s="231" t="s">
        <v>224</v>
      </c>
      <c r="AJ849" s="231" t="s">
        <v>224</v>
      </c>
      <c r="AK849" s="231" t="s">
        <v>224</v>
      </c>
      <c r="AL849" s="231" t="s">
        <v>223</v>
      </c>
      <c r="AM849" s="231" t="s">
        <v>223</v>
      </c>
      <c r="AN849" s="231" t="s">
        <v>223</v>
      </c>
      <c r="AO849" s="231" t="s">
        <v>223</v>
      </c>
      <c r="AP849" s="231" t="s">
        <v>223</v>
      </c>
      <c r="AQ849" s="231">
        <v>40</v>
      </c>
    </row>
    <row r="850" spans="1:43" x14ac:dyDescent="0.3">
      <c r="A850" s="231">
        <v>214284</v>
      </c>
      <c r="B850" s="231" t="s">
        <v>61</v>
      </c>
      <c r="C850" s="231" t="s">
        <v>222</v>
      </c>
      <c r="D850" s="231" t="s">
        <v>224</v>
      </c>
      <c r="E850" s="231" t="s">
        <v>224</v>
      </c>
      <c r="F850" s="231" t="s">
        <v>224</v>
      </c>
      <c r="G850" s="231" t="s">
        <v>222</v>
      </c>
      <c r="H850" s="231" t="s">
        <v>224</v>
      </c>
      <c r="I850" s="231" t="s">
        <v>224</v>
      </c>
      <c r="J850" s="231" t="s">
        <v>224</v>
      </c>
      <c r="K850" s="231" t="s">
        <v>224</v>
      </c>
      <c r="L850" s="231" t="s">
        <v>224</v>
      </c>
      <c r="M850" s="231" t="s">
        <v>222</v>
      </c>
      <c r="N850" s="231" t="s">
        <v>222</v>
      </c>
      <c r="O850" s="231" t="s">
        <v>224</v>
      </c>
      <c r="P850" s="231" t="s">
        <v>222</v>
      </c>
      <c r="Q850" s="231" t="s">
        <v>222</v>
      </c>
      <c r="R850" s="231" t="s">
        <v>224</v>
      </c>
      <c r="S850" s="231" t="s">
        <v>224</v>
      </c>
      <c r="T850" s="231" t="s">
        <v>224</v>
      </c>
      <c r="U850" s="231" t="s">
        <v>224</v>
      </c>
      <c r="V850" s="231" t="s">
        <v>224</v>
      </c>
      <c r="W850" s="231" t="s">
        <v>224</v>
      </c>
      <c r="X850" s="231" t="s">
        <v>224</v>
      </c>
      <c r="Y850" s="231" t="s">
        <v>224</v>
      </c>
      <c r="Z850" s="231" t="s">
        <v>224</v>
      </c>
      <c r="AA850" s="231" t="s">
        <v>224</v>
      </c>
      <c r="AB850" s="231" t="s">
        <v>223</v>
      </c>
      <c r="AC850" s="231" t="s">
        <v>224</v>
      </c>
      <c r="AD850" s="231" t="s">
        <v>224</v>
      </c>
      <c r="AE850" s="231" t="s">
        <v>224</v>
      </c>
      <c r="AF850" s="231" t="s">
        <v>224</v>
      </c>
      <c r="AG850" s="231" t="s">
        <v>222</v>
      </c>
      <c r="AH850" s="231" t="s">
        <v>222</v>
      </c>
      <c r="AI850" s="231" t="s">
        <v>222</v>
      </c>
      <c r="AJ850" s="231" t="s">
        <v>222</v>
      </c>
      <c r="AK850" s="231" t="s">
        <v>224</v>
      </c>
      <c r="AL850" s="231" t="s">
        <v>223</v>
      </c>
      <c r="AM850" s="231" t="s">
        <v>223</v>
      </c>
      <c r="AN850" s="231" t="s">
        <v>223</v>
      </c>
      <c r="AO850" s="231" t="s">
        <v>223</v>
      </c>
      <c r="AP850" s="231" t="s">
        <v>224</v>
      </c>
      <c r="AQ850" s="231">
        <v>40</v>
      </c>
    </row>
    <row r="851" spans="1:43" x14ac:dyDescent="0.3">
      <c r="A851" s="231">
        <v>214305</v>
      </c>
      <c r="B851" s="231" t="s">
        <v>61</v>
      </c>
      <c r="C851" s="231" t="s">
        <v>224</v>
      </c>
      <c r="D851" s="231" t="s">
        <v>224</v>
      </c>
      <c r="E851" s="231" t="s">
        <v>224</v>
      </c>
      <c r="F851" s="231" t="s">
        <v>224</v>
      </c>
      <c r="G851" s="231" t="s">
        <v>222</v>
      </c>
      <c r="H851" s="231" t="s">
        <v>224</v>
      </c>
      <c r="I851" s="231" t="s">
        <v>224</v>
      </c>
      <c r="J851" s="231" t="s">
        <v>224</v>
      </c>
      <c r="K851" s="231" t="s">
        <v>224</v>
      </c>
      <c r="L851" s="231" t="s">
        <v>224</v>
      </c>
      <c r="M851" s="231" t="s">
        <v>224</v>
      </c>
      <c r="N851" s="231" t="s">
        <v>224</v>
      </c>
      <c r="O851" s="231" t="s">
        <v>224</v>
      </c>
      <c r="P851" s="231" t="s">
        <v>222</v>
      </c>
      <c r="Q851" s="231" t="s">
        <v>222</v>
      </c>
      <c r="R851" s="231" t="s">
        <v>222</v>
      </c>
      <c r="S851" s="231" t="s">
        <v>222</v>
      </c>
      <c r="T851" s="231" t="s">
        <v>224</v>
      </c>
      <c r="U851" s="231" t="s">
        <v>224</v>
      </c>
      <c r="V851" s="231" t="s">
        <v>224</v>
      </c>
      <c r="W851" s="231" t="s">
        <v>222</v>
      </c>
      <c r="X851" s="231" t="s">
        <v>224</v>
      </c>
      <c r="Y851" s="231" t="s">
        <v>222</v>
      </c>
      <c r="Z851" s="231" t="s">
        <v>224</v>
      </c>
      <c r="AA851" s="231" t="s">
        <v>224</v>
      </c>
      <c r="AB851" s="231" t="s">
        <v>224</v>
      </c>
      <c r="AC851" s="231" t="s">
        <v>224</v>
      </c>
      <c r="AD851" s="231" t="s">
        <v>222</v>
      </c>
      <c r="AE851" s="231" t="s">
        <v>222</v>
      </c>
      <c r="AF851" s="231" t="s">
        <v>224</v>
      </c>
      <c r="AG851" s="231" t="s">
        <v>224</v>
      </c>
      <c r="AH851" s="231" t="s">
        <v>222</v>
      </c>
      <c r="AI851" s="231" t="s">
        <v>222</v>
      </c>
      <c r="AJ851" s="231" t="s">
        <v>223</v>
      </c>
      <c r="AK851" s="231" t="s">
        <v>222</v>
      </c>
      <c r="AL851" s="231" t="s">
        <v>224</v>
      </c>
      <c r="AM851" s="231" t="s">
        <v>224</v>
      </c>
      <c r="AN851" s="231" t="s">
        <v>224</v>
      </c>
      <c r="AO851" s="231" t="s">
        <v>224</v>
      </c>
      <c r="AP851" s="231" t="s">
        <v>224</v>
      </c>
      <c r="AQ851" s="231">
        <v>40</v>
      </c>
    </row>
    <row r="852" spans="1:43" x14ac:dyDescent="0.3">
      <c r="A852" s="231">
        <v>214311</v>
      </c>
      <c r="B852" s="231" t="s">
        <v>61</v>
      </c>
      <c r="C852" s="231" t="s">
        <v>224</v>
      </c>
      <c r="D852" s="231" t="s">
        <v>224</v>
      </c>
      <c r="E852" s="231" t="s">
        <v>224</v>
      </c>
      <c r="F852" s="231" t="s">
        <v>224</v>
      </c>
      <c r="G852" s="231" t="s">
        <v>222</v>
      </c>
      <c r="H852" s="231" t="s">
        <v>224</v>
      </c>
      <c r="I852" s="231" t="s">
        <v>224</v>
      </c>
      <c r="J852" s="231" t="s">
        <v>222</v>
      </c>
      <c r="K852" s="231" t="s">
        <v>224</v>
      </c>
      <c r="L852" s="231" t="s">
        <v>224</v>
      </c>
      <c r="M852" s="231" t="s">
        <v>224</v>
      </c>
      <c r="N852" s="231" t="s">
        <v>224</v>
      </c>
      <c r="O852" s="231" t="s">
        <v>224</v>
      </c>
      <c r="P852" s="231" t="s">
        <v>224</v>
      </c>
      <c r="Q852" s="231" t="s">
        <v>224</v>
      </c>
      <c r="R852" s="231" t="s">
        <v>224</v>
      </c>
      <c r="S852" s="231" t="s">
        <v>222</v>
      </c>
      <c r="T852" s="231" t="s">
        <v>224</v>
      </c>
      <c r="U852" s="231" t="s">
        <v>224</v>
      </c>
      <c r="V852" s="231" t="s">
        <v>224</v>
      </c>
      <c r="W852" s="231" t="s">
        <v>224</v>
      </c>
      <c r="X852" s="231" t="s">
        <v>224</v>
      </c>
      <c r="Y852" s="231" t="s">
        <v>224</v>
      </c>
      <c r="Z852" s="231" t="s">
        <v>222</v>
      </c>
      <c r="AA852" s="231" t="s">
        <v>224</v>
      </c>
      <c r="AB852" s="231" t="s">
        <v>224</v>
      </c>
      <c r="AC852" s="231" t="s">
        <v>224</v>
      </c>
      <c r="AD852" s="231" t="s">
        <v>224</v>
      </c>
      <c r="AE852" s="231" t="s">
        <v>224</v>
      </c>
      <c r="AF852" s="231" t="s">
        <v>222</v>
      </c>
      <c r="AG852" s="231" t="s">
        <v>223</v>
      </c>
      <c r="AH852" s="231" t="s">
        <v>224</v>
      </c>
      <c r="AI852" s="231" t="s">
        <v>224</v>
      </c>
      <c r="AJ852" s="231" t="s">
        <v>224</v>
      </c>
      <c r="AK852" s="231" t="s">
        <v>224</v>
      </c>
      <c r="AL852" s="231" t="s">
        <v>223</v>
      </c>
      <c r="AM852" s="231" t="s">
        <v>223</v>
      </c>
      <c r="AN852" s="231" t="s">
        <v>223</v>
      </c>
      <c r="AO852" s="231" t="s">
        <v>223</v>
      </c>
      <c r="AP852" s="231" t="s">
        <v>223</v>
      </c>
      <c r="AQ852" s="231">
        <v>40</v>
      </c>
    </row>
    <row r="853" spans="1:43" x14ac:dyDescent="0.3">
      <c r="A853" s="231">
        <v>214330</v>
      </c>
      <c r="B853" s="231" t="s">
        <v>61</v>
      </c>
      <c r="C853" s="231" t="s">
        <v>222</v>
      </c>
      <c r="D853" s="231" t="s">
        <v>224</v>
      </c>
      <c r="E853" s="231" t="s">
        <v>224</v>
      </c>
      <c r="F853" s="231" t="s">
        <v>224</v>
      </c>
      <c r="G853" s="231" t="s">
        <v>224</v>
      </c>
      <c r="H853" s="231" t="s">
        <v>224</v>
      </c>
      <c r="I853" s="231" t="s">
        <v>224</v>
      </c>
      <c r="J853" s="231" t="s">
        <v>224</v>
      </c>
      <c r="K853" s="231" t="s">
        <v>224</v>
      </c>
      <c r="L853" s="231" t="s">
        <v>224</v>
      </c>
      <c r="M853" s="231" t="s">
        <v>222</v>
      </c>
      <c r="N853" s="231" t="s">
        <v>222</v>
      </c>
      <c r="O853" s="231" t="s">
        <v>224</v>
      </c>
      <c r="P853" s="231" t="s">
        <v>224</v>
      </c>
      <c r="Q853" s="231" t="s">
        <v>222</v>
      </c>
      <c r="R853" s="231" t="s">
        <v>224</v>
      </c>
      <c r="S853" s="231" t="s">
        <v>222</v>
      </c>
      <c r="T853" s="231" t="s">
        <v>224</v>
      </c>
      <c r="U853" s="231" t="s">
        <v>224</v>
      </c>
      <c r="V853" s="231" t="s">
        <v>224</v>
      </c>
      <c r="W853" s="231" t="s">
        <v>222</v>
      </c>
      <c r="X853" s="231" t="s">
        <v>224</v>
      </c>
      <c r="Y853" s="231" t="s">
        <v>224</v>
      </c>
      <c r="Z853" s="231" t="s">
        <v>224</v>
      </c>
      <c r="AA853" s="231" t="s">
        <v>224</v>
      </c>
      <c r="AB853" s="231" t="s">
        <v>222</v>
      </c>
      <c r="AC853" s="231" t="s">
        <v>224</v>
      </c>
      <c r="AD853" s="231" t="s">
        <v>222</v>
      </c>
      <c r="AE853" s="231" t="s">
        <v>222</v>
      </c>
      <c r="AF853" s="231" t="s">
        <v>224</v>
      </c>
      <c r="AG853" s="231" t="s">
        <v>222</v>
      </c>
      <c r="AH853" s="231" t="s">
        <v>222</v>
      </c>
      <c r="AI853" s="231" t="s">
        <v>222</v>
      </c>
      <c r="AJ853" s="231" t="s">
        <v>224</v>
      </c>
      <c r="AK853" s="231" t="s">
        <v>223</v>
      </c>
      <c r="AL853" s="231" t="s">
        <v>223</v>
      </c>
      <c r="AM853" s="231" t="s">
        <v>223</v>
      </c>
      <c r="AN853" s="231" t="s">
        <v>223</v>
      </c>
      <c r="AO853" s="231" t="s">
        <v>224</v>
      </c>
      <c r="AP853" s="231" t="s">
        <v>223</v>
      </c>
      <c r="AQ853" s="231">
        <v>40</v>
      </c>
    </row>
    <row r="854" spans="1:43" x14ac:dyDescent="0.3">
      <c r="A854" s="231">
        <v>214346</v>
      </c>
      <c r="B854" s="231" t="s">
        <v>61</v>
      </c>
      <c r="C854" s="231" t="s">
        <v>224</v>
      </c>
      <c r="D854" s="231" t="s">
        <v>224</v>
      </c>
      <c r="E854" s="231" t="s">
        <v>224</v>
      </c>
      <c r="F854" s="231" t="s">
        <v>222</v>
      </c>
      <c r="G854" s="231" t="s">
        <v>224</v>
      </c>
      <c r="H854" s="231" t="s">
        <v>224</v>
      </c>
      <c r="I854" s="231" t="s">
        <v>222</v>
      </c>
      <c r="J854" s="231" t="s">
        <v>224</v>
      </c>
      <c r="K854" s="231" t="s">
        <v>222</v>
      </c>
      <c r="L854" s="231" t="s">
        <v>224</v>
      </c>
      <c r="M854" s="231" t="s">
        <v>224</v>
      </c>
      <c r="N854" s="231" t="s">
        <v>222</v>
      </c>
      <c r="O854" s="231" t="s">
        <v>224</v>
      </c>
      <c r="P854" s="231" t="s">
        <v>224</v>
      </c>
      <c r="Q854" s="231" t="s">
        <v>224</v>
      </c>
      <c r="R854" s="231" t="s">
        <v>222</v>
      </c>
      <c r="S854" s="231" t="s">
        <v>222</v>
      </c>
      <c r="T854" s="231" t="s">
        <v>224</v>
      </c>
      <c r="U854" s="231" t="s">
        <v>224</v>
      </c>
      <c r="V854" s="231" t="s">
        <v>224</v>
      </c>
      <c r="W854" s="231" t="s">
        <v>224</v>
      </c>
      <c r="X854" s="231" t="s">
        <v>222</v>
      </c>
      <c r="Y854" s="231" t="s">
        <v>222</v>
      </c>
      <c r="Z854" s="231" t="s">
        <v>222</v>
      </c>
      <c r="AA854" s="231" t="s">
        <v>222</v>
      </c>
      <c r="AB854" s="231" t="s">
        <v>224</v>
      </c>
      <c r="AC854" s="231" t="s">
        <v>224</v>
      </c>
      <c r="AD854" s="231" t="s">
        <v>224</v>
      </c>
      <c r="AE854" s="231" t="s">
        <v>224</v>
      </c>
      <c r="AF854" s="231" t="s">
        <v>224</v>
      </c>
      <c r="AG854" s="231" t="s">
        <v>224</v>
      </c>
      <c r="AH854" s="231" t="s">
        <v>224</v>
      </c>
      <c r="AI854" s="231" t="s">
        <v>222</v>
      </c>
      <c r="AJ854" s="231" t="s">
        <v>224</v>
      </c>
      <c r="AK854" s="231" t="s">
        <v>222</v>
      </c>
      <c r="AL854" s="231" t="s">
        <v>224</v>
      </c>
      <c r="AM854" s="231" t="s">
        <v>224</v>
      </c>
      <c r="AN854" s="231" t="s">
        <v>224</v>
      </c>
      <c r="AO854" s="231" t="s">
        <v>224</v>
      </c>
      <c r="AP854" s="231" t="s">
        <v>224</v>
      </c>
      <c r="AQ854" s="231">
        <v>40</v>
      </c>
    </row>
    <row r="855" spans="1:43" x14ac:dyDescent="0.3">
      <c r="A855" s="231">
        <v>214352</v>
      </c>
      <c r="B855" s="231" t="s">
        <v>61</v>
      </c>
      <c r="C855" s="231" t="s">
        <v>222</v>
      </c>
      <c r="D855" s="231" t="s">
        <v>222</v>
      </c>
      <c r="E855" s="231" t="s">
        <v>222</v>
      </c>
      <c r="F855" s="231" t="s">
        <v>224</v>
      </c>
      <c r="G855" s="231" t="s">
        <v>224</v>
      </c>
      <c r="H855" s="231" t="s">
        <v>222</v>
      </c>
      <c r="I855" s="231" t="s">
        <v>222</v>
      </c>
      <c r="J855" s="231" t="s">
        <v>222</v>
      </c>
      <c r="K855" s="231" t="s">
        <v>224</v>
      </c>
      <c r="L855" s="231" t="s">
        <v>224</v>
      </c>
      <c r="M855" s="231" t="s">
        <v>222</v>
      </c>
      <c r="N855" s="231" t="s">
        <v>224</v>
      </c>
      <c r="O855" s="231" t="s">
        <v>224</v>
      </c>
      <c r="P855" s="231" t="s">
        <v>222</v>
      </c>
      <c r="Q855" s="231" t="s">
        <v>224</v>
      </c>
      <c r="R855" s="231" t="s">
        <v>224</v>
      </c>
      <c r="S855" s="231" t="s">
        <v>224</v>
      </c>
      <c r="T855" s="231" t="s">
        <v>224</v>
      </c>
      <c r="U855" s="231" t="s">
        <v>224</v>
      </c>
      <c r="V855" s="231" t="s">
        <v>224</v>
      </c>
      <c r="W855" s="231" t="s">
        <v>222</v>
      </c>
      <c r="X855" s="231" t="s">
        <v>224</v>
      </c>
      <c r="Y855" s="231" t="s">
        <v>222</v>
      </c>
      <c r="Z855" s="231" t="s">
        <v>222</v>
      </c>
      <c r="AA855" s="231" t="s">
        <v>224</v>
      </c>
      <c r="AB855" s="231" t="s">
        <v>222</v>
      </c>
      <c r="AC855" s="231" t="s">
        <v>224</v>
      </c>
      <c r="AD855" s="231" t="s">
        <v>224</v>
      </c>
      <c r="AE855" s="231" t="s">
        <v>224</v>
      </c>
      <c r="AF855" s="231" t="s">
        <v>224</v>
      </c>
      <c r="AG855" s="231" t="s">
        <v>224</v>
      </c>
      <c r="AH855" s="231" t="s">
        <v>224</v>
      </c>
      <c r="AI855" s="231" t="s">
        <v>224</v>
      </c>
      <c r="AJ855" s="231" t="s">
        <v>224</v>
      </c>
      <c r="AK855" s="231" t="s">
        <v>224</v>
      </c>
      <c r="AL855" s="231" t="s">
        <v>223</v>
      </c>
      <c r="AM855" s="231" t="s">
        <v>223</v>
      </c>
      <c r="AN855" s="231" t="s">
        <v>223</v>
      </c>
      <c r="AO855" s="231" t="s">
        <v>223</v>
      </c>
      <c r="AP855" s="231" t="s">
        <v>223</v>
      </c>
      <c r="AQ855" s="231">
        <v>40</v>
      </c>
    </row>
    <row r="856" spans="1:43" x14ac:dyDescent="0.3">
      <c r="A856" s="231">
        <v>214357</v>
      </c>
      <c r="B856" s="231" t="s">
        <v>61</v>
      </c>
      <c r="C856" s="231" t="s">
        <v>222</v>
      </c>
      <c r="D856" s="231" t="s">
        <v>224</v>
      </c>
      <c r="E856" s="231" t="s">
        <v>224</v>
      </c>
      <c r="F856" s="231" t="s">
        <v>224</v>
      </c>
      <c r="G856" s="231" t="s">
        <v>222</v>
      </c>
      <c r="H856" s="231" t="s">
        <v>224</v>
      </c>
      <c r="I856" s="231" t="s">
        <v>224</v>
      </c>
      <c r="J856" s="231" t="s">
        <v>222</v>
      </c>
      <c r="K856" s="231" t="s">
        <v>224</v>
      </c>
      <c r="L856" s="231" t="s">
        <v>224</v>
      </c>
      <c r="M856" s="231" t="s">
        <v>224</v>
      </c>
      <c r="N856" s="231" t="s">
        <v>224</v>
      </c>
      <c r="O856" s="231" t="s">
        <v>224</v>
      </c>
      <c r="P856" s="231" t="s">
        <v>224</v>
      </c>
      <c r="Q856" s="231" t="s">
        <v>224</v>
      </c>
      <c r="R856" s="231" t="s">
        <v>224</v>
      </c>
      <c r="S856" s="231" t="s">
        <v>224</v>
      </c>
      <c r="T856" s="231" t="s">
        <v>224</v>
      </c>
      <c r="U856" s="231" t="s">
        <v>224</v>
      </c>
      <c r="V856" s="231" t="s">
        <v>224</v>
      </c>
      <c r="W856" s="231" t="s">
        <v>222</v>
      </c>
      <c r="X856" s="231" t="s">
        <v>224</v>
      </c>
      <c r="Y856" s="231" t="s">
        <v>222</v>
      </c>
      <c r="Z856" s="231" t="s">
        <v>224</v>
      </c>
      <c r="AA856" s="231" t="s">
        <v>222</v>
      </c>
      <c r="AB856" s="231" t="s">
        <v>224</v>
      </c>
      <c r="AC856" s="231" t="s">
        <v>224</v>
      </c>
      <c r="AD856" s="231" t="s">
        <v>222</v>
      </c>
      <c r="AE856" s="231" t="s">
        <v>224</v>
      </c>
      <c r="AF856" s="231" t="s">
        <v>224</v>
      </c>
      <c r="AG856" s="231" t="s">
        <v>224</v>
      </c>
      <c r="AH856" s="231" t="s">
        <v>222</v>
      </c>
      <c r="AI856" s="231" t="s">
        <v>222</v>
      </c>
      <c r="AJ856" s="231" t="s">
        <v>224</v>
      </c>
      <c r="AK856" s="231" t="s">
        <v>222</v>
      </c>
      <c r="AL856" s="231" t="s">
        <v>224</v>
      </c>
      <c r="AM856" s="231" t="s">
        <v>223</v>
      </c>
      <c r="AN856" s="231" t="s">
        <v>223</v>
      </c>
      <c r="AO856" s="231" t="s">
        <v>224</v>
      </c>
      <c r="AP856" s="231" t="s">
        <v>224</v>
      </c>
      <c r="AQ856" s="231">
        <v>40</v>
      </c>
    </row>
    <row r="857" spans="1:43" x14ac:dyDescent="0.3">
      <c r="A857" s="231">
        <v>214377</v>
      </c>
      <c r="B857" s="231" t="s">
        <v>61</v>
      </c>
      <c r="C857" s="231" t="s">
        <v>224</v>
      </c>
      <c r="D857" s="231" t="s">
        <v>222</v>
      </c>
      <c r="E857" s="231" t="s">
        <v>224</v>
      </c>
      <c r="F857" s="231" t="s">
        <v>224</v>
      </c>
      <c r="G857" s="231" t="s">
        <v>224</v>
      </c>
      <c r="H857" s="231" t="s">
        <v>224</v>
      </c>
      <c r="I857" s="231" t="s">
        <v>224</v>
      </c>
      <c r="J857" s="231" t="s">
        <v>224</v>
      </c>
      <c r="K857" s="231" t="s">
        <v>224</v>
      </c>
      <c r="L857" s="231" t="s">
        <v>224</v>
      </c>
      <c r="M857" s="231" t="s">
        <v>222</v>
      </c>
      <c r="N857" s="231" t="s">
        <v>224</v>
      </c>
      <c r="O857" s="231" t="s">
        <v>224</v>
      </c>
      <c r="P857" s="231" t="s">
        <v>224</v>
      </c>
      <c r="Q857" s="231" t="s">
        <v>224</v>
      </c>
      <c r="R857" s="231" t="s">
        <v>224</v>
      </c>
      <c r="S857" s="231" t="s">
        <v>224</v>
      </c>
      <c r="T857" s="231" t="s">
        <v>224</v>
      </c>
      <c r="U857" s="231" t="s">
        <v>224</v>
      </c>
      <c r="V857" s="231" t="s">
        <v>224</v>
      </c>
      <c r="W857" s="231" t="s">
        <v>224</v>
      </c>
      <c r="X857" s="231" t="s">
        <v>224</v>
      </c>
      <c r="Y857" s="231" t="s">
        <v>222</v>
      </c>
      <c r="Z857" s="231" t="s">
        <v>224</v>
      </c>
      <c r="AA857" s="231" t="s">
        <v>224</v>
      </c>
      <c r="AB857" s="231" t="s">
        <v>222</v>
      </c>
      <c r="AC857" s="231" t="s">
        <v>224</v>
      </c>
      <c r="AD857" s="231" t="s">
        <v>224</v>
      </c>
      <c r="AE857" s="231" t="s">
        <v>224</v>
      </c>
      <c r="AF857" s="231" t="s">
        <v>224</v>
      </c>
      <c r="AG857" s="231" t="s">
        <v>224</v>
      </c>
      <c r="AH857" s="231" t="s">
        <v>223</v>
      </c>
      <c r="AI857" s="231" t="s">
        <v>224</v>
      </c>
      <c r="AJ857" s="231" t="s">
        <v>223</v>
      </c>
      <c r="AK857" s="231" t="s">
        <v>223</v>
      </c>
      <c r="AL857" s="231" t="s">
        <v>223</v>
      </c>
      <c r="AM857" s="231" t="s">
        <v>223</v>
      </c>
      <c r="AN857" s="231" t="s">
        <v>223</v>
      </c>
      <c r="AO857" s="231" t="s">
        <v>223</v>
      </c>
      <c r="AP857" s="231" t="s">
        <v>223</v>
      </c>
      <c r="AQ857" s="231">
        <v>40</v>
      </c>
    </row>
    <row r="858" spans="1:43" x14ac:dyDescent="0.3">
      <c r="A858" s="231">
        <v>214380</v>
      </c>
      <c r="B858" s="231" t="s">
        <v>61</v>
      </c>
      <c r="C858" s="231" t="s">
        <v>224</v>
      </c>
      <c r="D858" s="231" t="s">
        <v>224</v>
      </c>
      <c r="E858" s="231" t="s">
        <v>222</v>
      </c>
      <c r="F858" s="231" t="s">
        <v>224</v>
      </c>
      <c r="G858" s="231" t="s">
        <v>224</v>
      </c>
      <c r="H858" s="231" t="s">
        <v>224</v>
      </c>
      <c r="I858" s="231" t="s">
        <v>224</v>
      </c>
      <c r="J858" s="231" t="s">
        <v>224</v>
      </c>
      <c r="K858" s="231" t="s">
        <v>224</v>
      </c>
      <c r="L858" s="231" t="s">
        <v>224</v>
      </c>
      <c r="M858" s="231" t="s">
        <v>224</v>
      </c>
      <c r="N858" s="231" t="s">
        <v>224</v>
      </c>
      <c r="O858" s="231" t="s">
        <v>222</v>
      </c>
      <c r="P858" s="231" t="s">
        <v>224</v>
      </c>
      <c r="Q858" s="231" t="s">
        <v>222</v>
      </c>
      <c r="R858" s="231" t="s">
        <v>224</v>
      </c>
      <c r="S858" s="231" t="s">
        <v>224</v>
      </c>
      <c r="T858" s="231" t="s">
        <v>224</v>
      </c>
      <c r="U858" s="231" t="s">
        <v>224</v>
      </c>
      <c r="V858" s="231" t="s">
        <v>224</v>
      </c>
      <c r="W858" s="231" t="s">
        <v>224</v>
      </c>
      <c r="X858" s="231" t="s">
        <v>224</v>
      </c>
      <c r="Y858" s="231" t="s">
        <v>222</v>
      </c>
      <c r="Z858" s="231" t="s">
        <v>224</v>
      </c>
      <c r="AA858" s="231" t="s">
        <v>222</v>
      </c>
      <c r="AB858" s="231" t="s">
        <v>224</v>
      </c>
      <c r="AC858" s="231" t="s">
        <v>224</v>
      </c>
      <c r="AD858" s="231" t="s">
        <v>222</v>
      </c>
      <c r="AE858" s="231" t="s">
        <v>222</v>
      </c>
      <c r="AF858" s="231" t="s">
        <v>224</v>
      </c>
      <c r="AG858" s="231" t="s">
        <v>224</v>
      </c>
      <c r="AH858" s="231" t="s">
        <v>224</v>
      </c>
      <c r="AI858" s="231" t="s">
        <v>224</v>
      </c>
      <c r="AJ858" s="231" t="s">
        <v>224</v>
      </c>
      <c r="AK858" s="231" t="s">
        <v>222</v>
      </c>
      <c r="AL858" s="231" t="s">
        <v>224</v>
      </c>
      <c r="AM858" s="231" t="s">
        <v>222</v>
      </c>
      <c r="AN858" s="231" t="s">
        <v>224</v>
      </c>
      <c r="AO858" s="231" t="s">
        <v>224</v>
      </c>
      <c r="AP858" s="231" t="s">
        <v>224</v>
      </c>
      <c r="AQ858" s="231">
        <v>40</v>
      </c>
    </row>
    <row r="859" spans="1:43" x14ac:dyDescent="0.3">
      <c r="A859" s="231">
        <v>214387</v>
      </c>
      <c r="B859" s="231" t="s">
        <v>61</v>
      </c>
      <c r="C859" s="231" t="s">
        <v>224</v>
      </c>
      <c r="D859" s="231" t="s">
        <v>222</v>
      </c>
      <c r="E859" s="231" t="s">
        <v>222</v>
      </c>
      <c r="F859" s="231" t="s">
        <v>224</v>
      </c>
      <c r="G859" s="231" t="s">
        <v>224</v>
      </c>
      <c r="H859" s="231" t="s">
        <v>224</v>
      </c>
      <c r="I859" s="231" t="s">
        <v>224</v>
      </c>
      <c r="J859" s="231" t="s">
        <v>224</v>
      </c>
      <c r="K859" s="231" t="s">
        <v>222</v>
      </c>
      <c r="L859" s="231" t="s">
        <v>224</v>
      </c>
      <c r="M859" s="231" t="s">
        <v>224</v>
      </c>
      <c r="N859" s="231" t="s">
        <v>224</v>
      </c>
      <c r="O859" s="231" t="s">
        <v>224</v>
      </c>
      <c r="P859" s="231" t="s">
        <v>224</v>
      </c>
      <c r="Q859" s="231" t="s">
        <v>222</v>
      </c>
      <c r="R859" s="231" t="s">
        <v>224</v>
      </c>
      <c r="S859" s="231" t="s">
        <v>224</v>
      </c>
      <c r="T859" s="231" t="s">
        <v>224</v>
      </c>
      <c r="U859" s="231" t="s">
        <v>224</v>
      </c>
      <c r="V859" s="231" t="s">
        <v>224</v>
      </c>
      <c r="W859" s="231" t="s">
        <v>224</v>
      </c>
      <c r="X859" s="231" t="s">
        <v>224</v>
      </c>
      <c r="Y859" s="231" t="s">
        <v>224</v>
      </c>
      <c r="Z859" s="231" t="s">
        <v>224</v>
      </c>
      <c r="AA859" s="231" t="s">
        <v>222</v>
      </c>
      <c r="AB859" s="231" t="s">
        <v>224</v>
      </c>
      <c r="AC859" s="231" t="s">
        <v>224</v>
      </c>
      <c r="AD859" s="231" t="s">
        <v>224</v>
      </c>
      <c r="AE859" s="231" t="s">
        <v>224</v>
      </c>
      <c r="AF859" s="231" t="s">
        <v>224</v>
      </c>
      <c r="AG859" s="231" t="s">
        <v>222</v>
      </c>
      <c r="AH859" s="231" t="s">
        <v>224</v>
      </c>
      <c r="AI859" s="231" t="s">
        <v>224</v>
      </c>
      <c r="AJ859" s="231" t="s">
        <v>224</v>
      </c>
      <c r="AK859" s="231" t="s">
        <v>222</v>
      </c>
      <c r="AL859" s="231" t="s">
        <v>224</v>
      </c>
      <c r="AM859" s="231" t="s">
        <v>224</v>
      </c>
      <c r="AN859" s="231" t="s">
        <v>224</v>
      </c>
      <c r="AO859" s="231" t="s">
        <v>224</v>
      </c>
      <c r="AP859" s="231" t="s">
        <v>224</v>
      </c>
      <c r="AQ859" s="231">
        <v>40</v>
      </c>
    </row>
    <row r="860" spans="1:43" x14ac:dyDescent="0.3">
      <c r="A860" s="231">
        <v>214390</v>
      </c>
      <c r="B860" s="231" t="s">
        <v>61</v>
      </c>
      <c r="C860" s="231" t="s">
        <v>223</v>
      </c>
      <c r="D860" s="231" t="s">
        <v>224</v>
      </c>
      <c r="E860" s="231" t="s">
        <v>224</v>
      </c>
      <c r="F860" s="231" t="s">
        <v>224</v>
      </c>
      <c r="G860" s="231" t="s">
        <v>223</v>
      </c>
      <c r="H860" s="231" t="s">
        <v>223</v>
      </c>
      <c r="I860" s="231" t="s">
        <v>224</v>
      </c>
      <c r="J860" s="231" t="s">
        <v>224</v>
      </c>
      <c r="K860" s="231" t="s">
        <v>224</v>
      </c>
      <c r="L860" s="231" t="s">
        <v>224</v>
      </c>
      <c r="M860" s="231" t="s">
        <v>224</v>
      </c>
      <c r="N860" s="231" t="s">
        <v>224</v>
      </c>
      <c r="O860" s="231" t="s">
        <v>224</v>
      </c>
      <c r="P860" s="231" t="s">
        <v>224</v>
      </c>
      <c r="Q860" s="231" t="s">
        <v>224</v>
      </c>
      <c r="R860" s="231" t="s">
        <v>224</v>
      </c>
      <c r="S860" s="231" t="s">
        <v>224</v>
      </c>
      <c r="T860" s="231" t="s">
        <v>224</v>
      </c>
      <c r="U860" s="231" t="s">
        <v>224</v>
      </c>
      <c r="V860" s="231" t="s">
        <v>224</v>
      </c>
      <c r="W860" s="231" t="s">
        <v>224</v>
      </c>
      <c r="X860" s="231" t="s">
        <v>224</v>
      </c>
      <c r="Y860" s="231" t="s">
        <v>224</v>
      </c>
      <c r="Z860" s="231" t="s">
        <v>224</v>
      </c>
      <c r="AA860" s="231" t="s">
        <v>224</v>
      </c>
      <c r="AB860" s="231" t="s">
        <v>224</v>
      </c>
      <c r="AC860" s="231" t="s">
        <v>224</v>
      </c>
      <c r="AD860" s="231" t="s">
        <v>224</v>
      </c>
      <c r="AE860" s="231" t="s">
        <v>224</v>
      </c>
      <c r="AF860" s="231" t="s">
        <v>224</v>
      </c>
      <c r="AG860" s="231" t="s">
        <v>224</v>
      </c>
      <c r="AH860" s="231" t="s">
        <v>224</v>
      </c>
      <c r="AI860" s="231" t="s">
        <v>224</v>
      </c>
      <c r="AJ860" s="231" t="s">
        <v>224</v>
      </c>
      <c r="AK860" s="231" t="s">
        <v>224</v>
      </c>
      <c r="AL860" s="231" t="s">
        <v>223</v>
      </c>
      <c r="AM860" s="231" t="s">
        <v>223</v>
      </c>
      <c r="AN860" s="231" t="s">
        <v>224</v>
      </c>
      <c r="AO860" s="231" t="s">
        <v>224</v>
      </c>
      <c r="AP860" s="231" t="s">
        <v>224</v>
      </c>
      <c r="AQ860" s="231">
        <v>40</v>
      </c>
    </row>
    <row r="861" spans="1:43" x14ac:dyDescent="0.3">
      <c r="A861" s="231">
        <v>214397</v>
      </c>
      <c r="B861" s="231" t="s">
        <v>61</v>
      </c>
      <c r="C861" s="231" t="s">
        <v>222</v>
      </c>
      <c r="D861" s="231" t="s">
        <v>222</v>
      </c>
      <c r="E861" s="231" t="s">
        <v>222</v>
      </c>
      <c r="F861" s="231" t="s">
        <v>222</v>
      </c>
      <c r="G861" s="231" t="s">
        <v>222</v>
      </c>
      <c r="H861" s="231" t="s">
        <v>222</v>
      </c>
      <c r="I861" s="231" t="s">
        <v>224</v>
      </c>
      <c r="J861" s="231" t="s">
        <v>224</v>
      </c>
      <c r="K861" s="231" t="s">
        <v>224</v>
      </c>
      <c r="L861" s="231" t="s">
        <v>224</v>
      </c>
      <c r="M861" s="231" t="s">
        <v>224</v>
      </c>
      <c r="N861" s="231" t="s">
        <v>224</v>
      </c>
      <c r="O861" s="231" t="s">
        <v>224</v>
      </c>
      <c r="P861" s="231" t="s">
        <v>224</v>
      </c>
      <c r="Q861" s="231" t="s">
        <v>224</v>
      </c>
      <c r="R861" s="231" t="s">
        <v>224</v>
      </c>
      <c r="S861" s="231" t="s">
        <v>224</v>
      </c>
      <c r="T861" s="231" t="s">
        <v>224</v>
      </c>
      <c r="U861" s="231" t="s">
        <v>224</v>
      </c>
      <c r="V861" s="231" t="s">
        <v>224</v>
      </c>
      <c r="W861" s="231" t="s">
        <v>224</v>
      </c>
      <c r="X861" s="231" t="s">
        <v>224</v>
      </c>
      <c r="Y861" s="231" t="s">
        <v>224</v>
      </c>
      <c r="Z861" s="231" t="s">
        <v>224</v>
      </c>
      <c r="AA861" s="231" t="s">
        <v>224</v>
      </c>
      <c r="AB861" s="231" t="s">
        <v>224</v>
      </c>
      <c r="AC861" s="231" t="s">
        <v>224</v>
      </c>
      <c r="AD861" s="231" t="s">
        <v>224</v>
      </c>
      <c r="AE861" s="231" t="s">
        <v>224</v>
      </c>
      <c r="AF861" s="231" t="s">
        <v>224</v>
      </c>
      <c r="AG861" s="231" t="s">
        <v>223</v>
      </c>
      <c r="AH861" s="231" t="s">
        <v>223</v>
      </c>
      <c r="AI861" s="231" t="s">
        <v>223</v>
      </c>
      <c r="AJ861" s="231" t="s">
        <v>223</v>
      </c>
      <c r="AK861" s="231" t="s">
        <v>223</v>
      </c>
      <c r="AL861" s="231" t="s">
        <v>223</v>
      </c>
      <c r="AM861" s="231" t="s">
        <v>223</v>
      </c>
      <c r="AN861" s="231" t="s">
        <v>223</v>
      </c>
      <c r="AO861" s="231" t="s">
        <v>223</v>
      </c>
      <c r="AP861" s="231" t="s">
        <v>223</v>
      </c>
      <c r="AQ861" s="231">
        <v>40</v>
      </c>
    </row>
    <row r="862" spans="1:43" x14ac:dyDescent="0.3">
      <c r="A862" s="231">
        <v>214413</v>
      </c>
      <c r="B862" s="231" t="s">
        <v>61</v>
      </c>
      <c r="C862" s="231" t="s">
        <v>222</v>
      </c>
      <c r="D862" s="231" t="s">
        <v>224</v>
      </c>
      <c r="E862" s="231" t="s">
        <v>224</v>
      </c>
      <c r="F862" s="231" t="s">
        <v>224</v>
      </c>
      <c r="G862" s="231" t="s">
        <v>224</v>
      </c>
      <c r="H862" s="231" t="s">
        <v>224</v>
      </c>
      <c r="I862" s="231" t="s">
        <v>224</v>
      </c>
      <c r="J862" s="231" t="s">
        <v>224</v>
      </c>
      <c r="K862" s="231" t="s">
        <v>224</v>
      </c>
      <c r="L862" s="231" t="s">
        <v>222</v>
      </c>
      <c r="M862" s="231" t="s">
        <v>222</v>
      </c>
      <c r="N862" s="231" t="s">
        <v>224</v>
      </c>
      <c r="O862" s="231" t="s">
        <v>224</v>
      </c>
      <c r="P862" s="231" t="s">
        <v>222</v>
      </c>
      <c r="Q862" s="231" t="s">
        <v>222</v>
      </c>
      <c r="R862" s="231" t="s">
        <v>224</v>
      </c>
      <c r="S862" s="231" t="s">
        <v>224</v>
      </c>
      <c r="T862" s="231" t="s">
        <v>224</v>
      </c>
      <c r="U862" s="231" t="s">
        <v>224</v>
      </c>
      <c r="V862" s="231" t="s">
        <v>222</v>
      </c>
      <c r="W862" s="231" t="s">
        <v>222</v>
      </c>
      <c r="X862" s="231" t="s">
        <v>224</v>
      </c>
      <c r="Y862" s="231" t="s">
        <v>222</v>
      </c>
      <c r="Z862" s="231" t="s">
        <v>224</v>
      </c>
      <c r="AA862" s="231" t="s">
        <v>224</v>
      </c>
      <c r="AB862" s="231" t="s">
        <v>222</v>
      </c>
      <c r="AC862" s="231" t="s">
        <v>224</v>
      </c>
      <c r="AD862" s="231" t="s">
        <v>224</v>
      </c>
      <c r="AE862" s="231" t="s">
        <v>222</v>
      </c>
      <c r="AF862" s="231" t="s">
        <v>224</v>
      </c>
      <c r="AG862" s="231" t="s">
        <v>224</v>
      </c>
      <c r="AH862" s="231" t="s">
        <v>223</v>
      </c>
      <c r="AI862" s="231" t="s">
        <v>223</v>
      </c>
      <c r="AJ862" s="231" t="s">
        <v>224</v>
      </c>
      <c r="AK862" s="231" t="s">
        <v>224</v>
      </c>
      <c r="AL862" s="231" t="s">
        <v>223</v>
      </c>
      <c r="AM862" s="231" t="s">
        <v>223</v>
      </c>
      <c r="AN862" s="231" t="s">
        <v>223</v>
      </c>
      <c r="AO862" s="231" t="s">
        <v>223</v>
      </c>
      <c r="AP862" s="231" t="s">
        <v>223</v>
      </c>
      <c r="AQ862" s="231">
        <v>40</v>
      </c>
    </row>
    <row r="863" spans="1:43" x14ac:dyDescent="0.3">
      <c r="A863" s="231">
        <v>214423</v>
      </c>
      <c r="B863" s="231" t="s">
        <v>61</v>
      </c>
      <c r="C863" s="231" t="s">
        <v>224</v>
      </c>
      <c r="D863" s="231" t="s">
        <v>224</v>
      </c>
      <c r="E863" s="231" t="s">
        <v>224</v>
      </c>
      <c r="F863" s="231" t="s">
        <v>222</v>
      </c>
      <c r="G863" s="231" t="s">
        <v>224</v>
      </c>
      <c r="H863" s="231" t="s">
        <v>224</v>
      </c>
      <c r="I863" s="231" t="s">
        <v>224</v>
      </c>
      <c r="J863" s="231" t="s">
        <v>224</v>
      </c>
      <c r="K863" s="231" t="s">
        <v>224</v>
      </c>
      <c r="L863" s="231" t="s">
        <v>224</v>
      </c>
      <c r="M863" s="231" t="s">
        <v>224</v>
      </c>
      <c r="N863" s="231" t="s">
        <v>224</v>
      </c>
      <c r="O863" s="231" t="s">
        <v>224</v>
      </c>
      <c r="P863" s="231" t="s">
        <v>224</v>
      </c>
      <c r="Q863" s="231" t="s">
        <v>224</v>
      </c>
      <c r="R863" s="231" t="s">
        <v>222</v>
      </c>
      <c r="S863" s="231" t="s">
        <v>224</v>
      </c>
      <c r="T863" s="231" t="s">
        <v>224</v>
      </c>
      <c r="U863" s="231" t="s">
        <v>224</v>
      </c>
      <c r="V863" s="231" t="s">
        <v>224</v>
      </c>
      <c r="W863" s="231" t="s">
        <v>224</v>
      </c>
      <c r="X863" s="231" t="s">
        <v>224</v>
      </c>
      <c r="Y863" s="231" t="s">
        <v>222</v>
      </c>
      <c r="Z863" s="231" t="s">
        <v>224</v>
      </c>
      <c r="AA863" s="231" t="s">
        <v>224</v>
      </c>
      <c r="AB863" s="231" t="s">
        <v>224</v>
      </c>
      <c r="AC863" s="231" t="s">
        <v>224</v>
      </c>
      <c r="AD863" s="231" t="s">
        <v>224</v>
      </c>
      <c r="AE863" s="231" t="s">
        <v>223</v>
      </c>
      <c r="AF863" s="231" t="s">
        <v>224</v>
      </c>
      <c r="AG863" s="231" t="s">
        <v>224</v>
      </c>
      <c r="AH863" s="231" t="s">
        <v>223</v>
      </c>
      <c r="AI863" s="231" t="s">
        <v>223</v>
      </c>
      <c r="AJ863" s="231" t="s">
        <v>224</v>
      </c>
      <c r="AK863" s="231" t="s">
        <v>224</v>
      </c>
      <c r="AL863" s="231" t="s">
        <v>224</v>
      </c>
      <c r="AM863" s="231" t="s">
        <v>224</v>
      </c>
      <c r="AN863" s="231" t="s">
        <v>223</v>
      </c>
      <c r="AO863" s="231" t="s">
        <v>223</v>
      </c>
      <c r="AP863" s="231" t="s">
        <v>224</v>
      </c>
      <c r="AQ863" s="231">
        <v>40</v>
      </c>
    </row>
    <row r="864" spans="1:43" x14ac:dyDescent="0.3">
      <c r="A864" s="231">
        <v>214427</v>
      </c>
      <c r="B864" s="231" t="s">
        <v>61</v>
      </c>
      <c r="C864" s="231" t="s">
        <v>224</v>
      </c>
      <c r="D864" s="231" t="s">
        <v>224</v>
      </c>
      <c r="E864" s="231" t="s">
        <v>222</v>
      </c>
      <c r="F864" s="231" t="s">
        <v>222</v>
      </c>
      <c r="G864" s="231" t="s">
        <v>223</v>
      </c>
      <c r="H864" s="231" t="s">
        <v>224</v>
      </c>
      <c r="I864" s="231" t="s">
        <v>224</v>
      </c>
      <c r="J864" s="231" t="s">
        <v>224</v>
      </c>
      <c r="K864" s="231" t="s">
        <v>224</v>
      </c>
      <c r="L864" s="231" t="s">
        <v>224</v>
      </c>
      <c r="M864" s="231" t="s">
        <v>224</v>
      </c>
      <c r="N864" s="231" t="s">
        <v>224</v>
      </c>
      <c r="O864" s="231" t="s">
        <v>224</v>
      </c>
      <c r="P864" s="231" t="s">
        <v>224</v>
      </c>
      <c r="Q864" s="231" t="s">
        <v>224</v>
      </c>
      <c r="R864" s="231" t="s">
        <v>224</v>
      </c>
      <c r="S864" s="231" t="s">
        <v>224</v>
      </c>
      <c r="T864" s="231" t="s">
        <v>224</v>
      </c>
      <c r="U864" s="231" t="s">
        <v>224</v>
      </c>
      <c r="V864" s="231" t="s">
        <v>224</v>
      </c>
      <c r="W864" s="231" t="s">
        <v>224</v>
      </c>
      <c r="X864" s="231" t="s">
        <v>224</v>
      </c>
      <c r="Y864" s="231" t="s">
        <v>224</v>
      </c>
      <c r="Z864" s="231" t="s">
        <v>224</v>
      </c>
      <c r="AA864" s="231" t="s">
        <v>224</v>
      </c>
      <c r="AB864" s="231" t="s">
        <v>224</v>
      </c>
      <c r="AC864" s="231" t="s">
        <v>224</v>
      </c>
      <c r="AD864" s="231" t="s">
        <v>224</v>
      </c>
      <c r="AE864" s="231" t="s">
        <v>222</v>
      </c>
      <c r="AF864" s="231" t="s">
        <v>224</v>
      </c>
      <c r="AG864" s="231" t="s">
        <v>224</v>
      </c>
      <c r="AH864" s="231" t="s">
        <v>224</v>
      </c>
      <c r="AI864" s="231" t="s">
        <v>224</v>
      </c>
      <c r="AJ864" s="231" t="s">
        <v>224</v>
      </c>
      <c r="AK864" s="231" t="s">
        <v>222</v>
      </c>
      <c r="AL864" s="231" t="s">
        <v>224</v>
      </c>
      <c r="AM864" s="231" t="s">
        <v>224</v>
      </c>
      <c r="AN864" s="231" t="s">
        <v>224</v>
      </c>
      <c r="AO864" s="231" t="s">
        <v>224</v>
      </c>
      <c r="AP864" s="231" t="s">
        <v>224</v>
      </c>
      <c r="AQ864" s="231">
        <v>40</v>
      </c>
    </row>
    <row r="865" spans="1:43" x14ac:dyDescent="0.3">
      <c r="A865" s="231">
        <v>214436</v>
      </c>
      <c r="B865" s="231" t="s">
        <v>61</v>
      </c>
      <c r="C865" s="231" t="s">
        <v>222</v>
      </c>
      <c r="D865" s="231" t="s">
        <v>222</v>
      </c>
      <c r="E865" s="231" t="s">
        <v>222</v>
      </c>
      <c r="F865" s="231" t="s">
        <v>222</v>
      </c>
      <c r="G865" s="231" t="s">
        <v>222</v>
      </c>
      <c r="H865" s="231" t="s">
        <v>224</v>
      </c>
      <c r="I865" s="231" t="s">
        <v>224</v>
      </c>
      <c r="J865" s="231" t="s">
        <v>224</v>
      </c>
      <c r="K865" s="231" t="s">
        <v>224</v>
      </c>
      <c r="L865" s="231" t="s">
        <v>222</v>
      </c>
      <c r="M865" s="231" t="s">
        <v>222</v>
      </c>
      <c r="N865" s="231" t="s">
        <v>224</v>
      </c>
      <c r="O865" s="231" t="s">
        <v>224</v>
      </c>
      <c r="P865" s="231" t="s">
        <v>224</v>
      </c>
      <c r="Q865" s="231" t="s">
        <v>222</v>
      </c>
      <c r="R865" s="231" t="s">
        <v>224</v>
      </c>
      <c r="S865" s="231" t="s">
        <v>222</v>
      </c>
      <c r="T865" s="231" t="s">
        <v>224</v>
      </c>
      <c r="U865" s="231" t="s">
        <v>224</v>
      </c>
      <c r="V865" s="231" t="s">
        <v>224</v>
      </c>
      <c r="W865" s="231" t="s">
        <v>224</v>
      </c>
      <c r="X865" s="231" t="s">
        <v>224</v>
      </c>
      <c r="Y865" s="231" t="s">
        <v>224</v>
      </c>
      <c r="Z865" s="231" t="s">
        <v>224</v>
      </c>
      <c r="AA865" s="231" t="s">
        <v>224</v>
      </c>
      <c r="AB865" s="231" t="s">
        <v>222</v>
      </c>
      <c r="AC865" s="231" t="s">
        <v>224</v>
      </c>
      <c r="AD865" s="231" t="s">
        <v>222</v>
      </c>
      <c r="AE865" s="231" t="s">
        <v>222</v>
      </c>
      <c r="AF865" s="231" t="s">
        <v>222</v>
      </c>
      <c r="AG865" s="231" t="s">
        <v>224</v>
      </c>
      <c r="AH865" s="231" t="s">
        <v>224</v>
      </c>
      <c r="AI865" s="231" t="s">
        <v>224</v>
      </c>
      <c r="AJ865" s="231" t="s">
        <v>224</v>
      </c>
      <c r="AK865" s="231" t="s">
        <v>224</v>
      </c>
      <c r="AL865" s="231" t="s">
        <v>223</v>
      </c>
      <c r="AM865" s="231" t="s">
        <v>223</v>
      </c>
      <c r="AN865" s="231" t="s">
        <v>223</v>
      </c>
      <c r="AO865" s="231" t="s">
        <v>223</v>
      </c>
      <c r="AP865" s="231" t="s">
        <v>223</v>
      </c>
      <c r="AQ865" s="231">
        <v>40</v>
      </c>
    </row>
    <row r="866" spans="1:43" x14ac:dyDescent="0.3">
      <c r="A866" s="231">
        <v>214442</v>
      </c>
      <c r="B866" s="231" t="s">
        <v>61</v>
      </c>
      <c r="C866" s="231" t="s">
        <v>224</v>
      </c>
      <c r="D866" s="231" t="s">
        <v>224</v>
      </c>
      <c r="E866" s="231" t="s">
        <v>224</v>
      </c>
      <c r="F866" s="231" t="s">
        <v>224</v>
      </c>
      <c r="G866" s="231" t="s">
        <v>224</v>
      </c>
      <c r="H866" s="231" t="s">
        <v>222</v>
      </c>
      <c r="I866" s="231" t="s">
        <v>224</v>
      </c>
      <c r="J866" s="231" t="s">
        <v>224</v>
      </c>
      <c r="K866" s="231" t="s">
        <v>224</v>
      </c>
      <c r="L866" s="231" t="s">
        <v>224</v>
      </c>
      <c r="M866" s="231" t="s">
        <v>224</v>
      </c>
      <c r="N866" s="231" t="s">
        <v>224</v>
      </c>
      <c r="O866" s="231" t="s">
        <v>224</v>
      </c>
      <c r="P866" s="231" t="s">
        <v>224</v>
      </c>
      <c r="Q866" s="231" t="s">
        <v>222</v>
      </c>
      <c r="R866" s="231" t="s">
        <v>224</v>
      </c>
      <c r="S866" s="231" t="s">
        <v>224</v>
      </c>
      <c r="T866" s="231" t="s">
        <v>224</v>
      </c>
      <c r="U866" s="231" t="s">
        <v>224</v>
      </c>
      <c r="V866" s="231" t="s">
        <v>224</v>
      </c>
      <c r="W866" s="231" t="s">
        <v>222</v>
      </c>
      <c r="X866" s="231" t="s">
        <v>224</v>
      </c>
      <c r="Y866" s="231" t="s">
        <v>224</v>
      </c>
      <c r="Z866" s="231" t="s">
        <v>222</v>
      </c>
      <c r="AA866" s="231" t="s">
        <v>222</v>
      </c>
      <c r="AB866" s="231" t="s">
        <v>222</v>
      </c>
      <c r="AC866" s="231" t="s">
        <v>224</v>
      </c>
      <c r="AD866" s="231" t="s">
        <v>224</v>
      </c>
      <c r="AE866" s="231" t="s">
        <v>222</v>
      </c>
      <c r="AF866" s="231" t="s">
        <v>224</v>
      </c>
      <c r="AG866" s="231" t="s">
        <v>224</v>
      </c>
      <c r="AH866" s="231" t="s">
        <v>222</v>
      </c>
      <c r="AI866" s="231" t="s">
        <v>222</v>
      </c>
      <c r="AJ866" s="231" t="s">
        <v>222</v>
      </c>
      <c r="AK866" s="231" t="s">
        <v>222</v>
      </c>
      <c r="AL866" s="231" t="s">
        <v>224</v>
      </c>
      <c r="AM866" s="231" t="s">
        <v>223</v>
      </c>
      <c r="AN866" s="231" t="s">
        <v>223</v>
      </c>
      <c r="AO866" s="231" t="s">
        <v>223</v>
      </c>
      <c r="AP866" s="231" t="s">
        <v>223</v>
      </c>
      <c r="AQ866" s="231">
        <v>40</v>
      </c>
    </row>
    <row r="867" spans="1:43" x14ac:dyDescent="0.3">
      <c r="A867" s="231">
        <v>214443</v>
      </c>
      <c r="B867" s="231" t="s">
        <v>61</v>
      </c>
      <c r="C867" s="231" t="s">
        <v>224</v>
      </c>
      <c r="D867" s="231" t="s">
        <v>224</v>
      </c>
      <c r="E867" s="231" t="s">
        <v>224</v>
      </c>
      <c r="F867" s="231" t="s">
        <v>224</v>
      </c>
      <c r="G867" s="231" t="s">
        <v>222</v>
      </c>
      <c r="H867" s="231" t="s">
        <v>224</v>
      </c>
      <c r="I867" s="231" t="s">
        <v>224</v>
      </c>
      <c r="J867" s="231" t="s">
        <v>224</v>
      </c>
      <c r="K867" s="231" t="s">
        <v>224</v>
      </c>
      <c r="L867" s="231" t="s">
        <v>224</v>
      </c>
      <c r="M867" s="231" t="s">
        <v>224</v>
      </c>
      <c r="N867" s="231" t="s">
        <v>224</v>
      </c>
      <c r="O867" s="231" t="s">
        <v>224</v>
      </c>
      <c r="P867" s="231" t="s">
        <v>224</v>
      </c>
      <c r="Q867" s="231" t="s">
        <v>224</v>
      </c>
      <c r="R867" s="231" t="s">
        <v>224</v>
      </c>
      <c r="S867" s="231" t="s">
        <v>224</v>
      </c>
      <c r="T867" s="231" t="s">
        <v>224</v>
      </c>
      <c r="U867" s="231" t="s">
        <v>224</v>
      </c>
      <c r="V867" s="231" t="s">
        <v>224</v>
      </c>
      <c r="W867" s="231" t="s">
        <v>222</v>
      </c>
      <c r="X867" s="231" t="s">
        <v>224</v>
      </c>
      <c r="Y867" s="231" t="s">
        <v>224</v>
      </c>
      <c r="Z867" s="231" t="s">
        <v>224</v>
      </c>
      <c r="AA867" s="231" t="s">
        <v>224</v>
      </c>
      <c r="AB867" s="231" t="s">
        <v>224</v>
      </c>
      <c r="AC867" s="231" t="s">
        <v>224</v>
      </c>
      <c r="AD867" s="231" t="s">
        <v>224</v>
      </c>
      <c r="AE867" s="231" t="s">
        <v>224</v>
      </c>
      <c r="AF867" s="231" t="s">
        <v>224</v>
      </c>
      <c r="AG867" s="231" t="s">
        <v>223</v>
      </c>
      <c r="AH867" s="231" t="s">
        <v>224</v>
      </c>
      <c r="AI867" s="231" t="s">
        <v>223</v>
      </c>
      <c r="AJ867" s="231" t="s">
        <v>223</v>
      </c>
      <c r="AK867" s="231" t="s">
        <v>223</v>
      </c>
      <c r="AL867" s="231" t="s">
        <v>223</v>
      </c>
      <c r="AM867" s="231" t="s">
        <v>223</v>
      </c>
      <c r="AN867" s="231" t="s">
        <v>223</v>
      </c>
      <c r="AO867" s="231" t="s">
        <v>223</v>
      </c>
      <c r="AP867" s="231" t="s">
        <v>223</v>
      </c>
      <c r="AQ867" s="231">
        <v>40</v>
      </c>
    </row>
    <row r="868" spans="1:43" x14ac:dyDescent="0.3">
      <c r="A868" s="231">
        <v>214444</v>
      </c>
      <c r="B868" s="231" t="s">
        <v>61</v>
      </c>
      <c r="C868" s="231" t="s">
        <v>224</v>
      </c>
      <c r="D868" s="231" t="s">
        <v>224</v>
      </c>
      <c r="E868" s="231" t="s">
        <v>224</v>
      </c>
      <c r="F868" s="231" t="s">
        <v>224</v>
      </c>
      <c r="G868" s="231" t="s">
        <v>224</v>
      </c>
      <c r="H868" s="231" t="s">
        <v>224</v>
      </c>
      <c r="I868" s="231" t="s">
        <v>224</v>
      </c>
      <c r="J868" s="231" t="s">
        <v>224</v>
      </c>
      <c r="K868" s="231" t="s">
        <v>224</v>
      </c>
      <c r="L868" s="231" t="s">
        <v>224</v>
      </c>
      <c r="M868" s="231" t="s">
        <v>222</v>
      </c>
      <c r="N868" s="231" t="s">
        <v>224</v>
      </c>
      <c r="O868" s="231" t="s">
        <v>224</v>
      </c>
      <c r="P868" s="231" t="s">
        <v>224</v>
      </c>
      <c r="Q868" s="231" t="s">
        <v>224</v>
      </c>
      <c r="R868" s="231" t="s">
        <v>222</v>
      </c>
      <c r="S868" s="231" t="s">
        <v>222</v>
      </c>
      <c r="T868" s="231" t="s">
        <v>224</v>
      </c>
      <c r="U868" s="231" t="s">
        <v>224</v>
      </c>
      <c r="V868" s="231" t="s">
        <v>224</v>
      </c>
      <c r="W868" s="231" t="s">
        <v>222</v>
      </c>
      <c r="X868" s="231" t="s">
        <v>224</v>
      </c>
      <c r="Y868" s="231" t="s">
        <v>222</v>
      </c>
      <c r="Z868" s="231" t="s">
        <v>224</v>
      </c>
      <c r="AA868" s="231" t="s">
        <v>222</v>
      </c>
      <c r="AB868" s="231" t="s">
        <v>224</v>
      </c>
      <c r="AC868" s="231" t="s">
        <v>224</v>
      </c>
      <c r="AD868" s="231" t="s">
        <v>224</v>
      </c>
      <c r="AE868" s="231" t="s">
        <v>222</v>
      </c>
      <c r="AF868" s="231" t="s">
        <v>224</v>
      </c>
      <c r="AG868" s="231" t="s">
        <v>222</v>
      </c>
      <c r="AH868" s="231" t="s">
        <v>224</v>
      </c>
      <c r="AI868" s="231" t="s">
        <v>222</v>
      </c>
      <c r="AJ868" s="231" t="s">
        <v>224</v>
      </c>
      <c r="AK868" s="231" t="s">
        <v>222</v>
      </c>
      <c r="AL868" s="231" t="s">
        <v>224</v>
      </c>
      <c r="AM868" s="231" t="s">
        <v>224</v>
      </c>
      <c r="AN868" s="231" t="s">
        <v>222</v>
      </c>
      <c r="AO868" s="231" t="s">
        <v>224</v>
      </c>
      <c r="AP868" s="231" t="s">
        <v>224</v>
      </c>
      <c r="AQ868" s="231">
        <v>40</v>
      </c>
    </row>
    <row r="869" spans="1:43" x14ac:dyDescent="0.3">
      <c r="A869" s="231">
        <v>214455</v>
      </c>
      <c r="B869" s="231" t="s">
        <v>61</v>
      </c>
      <c r="C869" s="231" t="s">
        <v>224</v>
      </c>
      <c r="D869" s="231" t="s">
        <v>224</v>
      </c>
      <c r="E869" s="231" t="s">
        <v>224</v>
      </c>
      <c r="F869" s="231" t="s">
        <v>224</v>
      </c>
      <c r="G869" s="231" t="s">
        <v>222</v>
      </c>
      <c r="H869" s="231" t="s">
        <v>222</v>
      </c>
      <c r="I869" s="231" t="s">
        <v>222</v>
      </c>
      <c r="J869" s="231" t="s">
        <v>224</v>
      </c>
      <c r="K869" s="231" t="s">
        <v>224</v>
      </c>
      <c r="L869" s="231" t="s">
        <v>224</v>
      </c>
      <c r="M869" s="231" t="s">
        <v>224</v>
      </c>
      <c r="N869" s="231" t="s">
        <v>224</v>
      </c>
      <c r="O869" s="231" t="s">
        <v>224</v>
      </c>
      <c r="P869" s="231" t="s">
        <v>222</v>
      </c>
      <c r="Q869" s="231" t="s">
        <v>222</v>
      </c>
      <c r="R869" s="231" t="s">
        <v>224</v>
      </c>
      <c r="S869" s="231" t="s">
        <v>224</v>
      </c>
      <c r="T869" s="231" t="s">
        <v>224</v>
      </c>
      <c r="U869" s="231" t="s">
        <v>224</v>
      </c>
      <c r="V869" s="231" t="s">
        <v>224</v>
      </c>
      <c r="W869" s="231" t="s">
        <v>222</v>
      </c>
      <c r="X869" s="231" t="s">
        <v>224</v>
      </c>
      <c r="Y869" s="231" t="s">
        <v>222</v>
      </c>
      <c r="Z869" s="231" t="s">
        <v>224</v>
      </c>
      <c r="AA869" s="231" t="s">
        <v>222</v>
      </c>
      <c r="AB869" s="231" t="s">
        <v>224</v>
      </c>
      <c r="AC869" s="231" t="s">
        <v>222</v>
      </c>
      <c r="AD869" s="231" t="s">
        <v>222</v>
      </c>
      <c r="AE869" s="231" t="s">
        <v>222</v>
      </c>
      <c r="AF869" s="231" t="s">
        <v>224</v>
      </c>
      <c r="AG869" s="231" t="s">
        <v>224</v>
      </c>
      <c r="AH869" s="231" t="s">
        <v>222</v>
      </c>
      <c r="AI869" s="231" t="s">
        <v>222</v>
      </c>
      <c r="AJ869" s="231" t="s">
        <v>222</v>
      </c>
      <c r="AK869" s="231" t="s">
        <v>222</v>
      </c>
      <c r="AL869" s="231" t="s">
        <v>224</v>
      </c>
      <c r="AM869" s="231" t="s">
        <v>224</v>
      </c>
      <c r="AN869" s="231" t="s">
        <v>224</v>
      </c>
      <c r="AO869" s="231" t="s">
        <v>224</v>
      </c>
      <c r="AP869" s="231" t="s">
        <v>224</v>
      </c>
      <c r="AQ869" s="231">
        <v>40</v>
      </c>
    </row>
    <row r="870" spans="1:43" x14ac:dyDescent="0.3">
      <c r="A870" s="231">
        <v>214456</v>
      </c>
      <c r="B870" s="231" t="s">
        <v>61</v>
      </c>
      <c r="C870" s="231" t="s">
        <v>222</v>
      </c>
      <c r="D870" s="231" t="s">
        <v>224</v>
      </c>
      <c r="E870" s="231" t="s">
        <v>224</v>
      </c>
      <c r="F870" s="231" t="s">
        <v>224</v>
      </c>
      <c r="G870" s="231" t="s">
        <v>224</v>
      </c>
      <c r="H870" s="231" t="s">
        <v>224</v>
      </c>
      <c r="I870" s="231" t="s">
        <v>224</v>
      </c>
      <c r="J870" s="231" t="s">
        <v>222</v>
      </c>
      <c r="K870" s="231" t="s">
        <v>224</v>
      </c>
      <c r="L870" s="231" t="s">
        <v>224</v>
      </c>
      <c r="M870" s="231" t="s">
        <v>222</v>
      </c>
      <c r="N870" s="231" t="s">
        <v>224</v>
      </c>
      <c r="O870" s="231" t="s">
        <v>224</v>
      </c>
      <c r="P870" s="231" t="s">
        <v>222</v>
      </c>
      <c r="Q870" s="231" t="s">
        <v>222</v>
      </c>
      <c r="R870" s="231" t="s">
        <v>222</v>
      </c>
      <c r="S870" s="231" t="s">
        <v>224</v>
      </c>
      <c r="T870" s="231" t="s">
        <v>224</v>
      </c>
      <c r="U870" s="231" t="s">
        <v>224</v>
      </c>
      <c r="V870" s="231" t="s">
        <v>224</v>
      </c>
      <c r="W870" s="231" t="s">
        <v>224</v>
      </c>
      <c r="X870" s="231" t="s">
        <v>222</v>
      </c>
      <c r="Y870" s="231" t="s">
        <v>224</v>
      </c>
      <c r="Z870" s="231" t="s">
        <v>222</v>
      </c>
      <c r="AA870" s="231" t="s">
        <v>222</v>
      </c>
      <c r="AB870" s="231" t="s">
        <v>222</v>
      </c>
      <c r="AC870" s="231" t="s">
        <v>224</v>
      </c>
      <c r="AD870" s="231" t="s">
        <v>224</v>
      </c>
      <c r="AE870" s="231" t="s">
        <v>223</v>
      </c>
      <c r="AF870" s="231" t="s">
        <v>224</v>
      </c>
      <c r="AG870" s="231" t="s">
        <v>223</v>
      </c>
      <c r="AH870" s="231" t="s">
        <v>224</v>
      </c>
      <c r="AI870" s="231" t="s">
        <v>224</v>
      </c>
      <c r="AJ870" s="231" t="s">
        <v>224</v>
      </c>
      <c r="AK870" s="231" t="s">
        <v>224</v>
      </c>
      <c r="AL870" s="231" t="s">
        <v>223</v>
      </c>
      <c r="AM870" s="231" t="s">
        <v>223</v>
      </c>
      <c r="AN870" s="231" t="s">
        <v>223</v>
      </c>
      <c r="AO870" s="231" t="s">
        <v>223</v>
      </c>
      <c r="AP870" s="231" t="s">
        <v>223</v>
      </c>
      <c r="AQ870" s="231">
        <v>40</v>
      </c>
    </row>
    <row r="871" spans="1:43" x14ac:dyDescent="0.3">
      <c r="A871" s="231">
        <v>214458</v>
      </c>
      <c r="B871" s="231" t="s">
        <v>61</v>
      </c>
      <c r="C871" s="231" t="s">
        <v>224</v>
      </c>
      <c r="D871" s="231" t="s">
        <v>224</v>
      </c>
      <c r="E871" s="231" t="s">
        <v>224</v>
      </c>
      <c r="F871" s="231" t="s">
        <v>222</v>
      </c>
      <c r="G871" s="231" t="s">
        <v>222</v>
      </c>
      <c r="H871" s="231" t="s">
        <v>224</v>
      </c>
      <c r="I871" s="231" t="s">
        <v>224</v>
      </c>
      <c r="J871" s="231" t="s">
        <v>222</v>
      </c>
      <c r="K871" s="231" t="s">
        <v>224</v>
      </c>
      <c r="L871" s="231" t="s">
        <v>224</v>
      </c>
      <c r="M871" s="231" t="s">
        <v>224</v>
      </c>
      <c r="N871" s="231" t="s">
        <v>224</v>
      </c>
      <c r="O871" s="231" t="s">
        <v>224</v>
      </c>
      <c r="P871" s="231" t="s">
        <v>222</v>
      </c>
      <c r="Q871" s="231" t="s">
        <v>224</v>
      </c>
      <c r="R871" s="231" t="s">
        <v>224</v>
      </c>
      <c r="S871" s="231" t="s">
        <v>222</v>
      </c>
      <c r="T871" s="231" t="s">
        <v>224</v>
      </c>
      <c r="U871" s="231" t="s">
        <v>224</v>
      </c>
      <c r="V871" s="231" t="s">
        <v>222</v>
      </c>
      <c r="W871" s="231" t="s">
        <v>224</v>
      </c>
      <c r="X871" s="231" t="s">
        <v>224</v>
      </c>
      <c r="Y871" s="231" t="s">
        <v>222</v>
      </c>
      <c r="Z871" s="231" t="s">
        <v>224</v>
      </c>
      <c r="AA871" s="231" t="s">
        <v>222</v>
      </c>
      <c r="AB871" s="231" t="s">
        <v>224</v>
      </c>
      <c r="AC871" s="231" t="s">
        <v>224</v>
      </c>
      <c r="AD871" s="231" t="s">
        <v>224</v>
      </c>
      <c r="AE871" s="231" t="s">
        <v>222</v>
      </c>
      <c r="AF871" s="231" t="s">
        <v>222</v>
      </c>
      <c r="AG871" s="231" t="s">
        <v>222</v>
      </c>
      <c r="AH871" s="231" t="s">
        <v>224</v>
      </c>
      <c r="AI871" s="231" t="s">
        <v>224</v>
      </c>
      <c r="AJ871" s="231" t="s">
        <v>224</v>
      </c>
      <c r="AK871" s="231" t="s">
        <v>222</v>
      </c>
      <c r="AL871" s="231" t="s">
        <v>222</v>
      </c>
      <c r="AM871" s="231" t="s">
        <v>224</v>
      </c>
      <c r="AN871" s="231" t="s">
        <v>222</v>
      </c>
      <c r="AO871" s="231" t="s">
        <v>224</v>
      </c>
      <c r="AP871" s="231" t="s">
        <v>224</v>
      </c>
      <c r="AQ871" s="231">
        <v>40</v>
      </c>
    </row>
    <row r="872" spans="1:43" x14ac:dyDescent="0.3">
      <c r="A872" s="231">
        <v>214459</v>
      </c>
      <c r="B872" s="231" t="s">
        <v>61</v>
      </c>
      <c r="C872" s="231" t="s">
        <v>222</v>
      </c>
      <c r="D872" s="231" t="s">
        <v>222</v>
      </c>
      <c r="E872" s="231" t="s">
        <v>222</v>
      </c>
      <c r="F872" s="231" t="s">
        <v>222</v>
      </c>
      <c r="G872" s="231" t="s">
        <v>224</v>
      </c>
      <c r="H872" s="231" t="s">
        <v>224</v>
      </c>
      <c r="I872" s="231" t="s">
        <v>224</v>
      </c>
      <c r="J872" s="231" t="s">
        <v>224</v>
      </c>
      <c r="K872" s="231" t="s">
        <v>224</v>
      </c>
      <c r="L872" s="231" t="s">
        <v>224</v>
      </c>
      <c r="M872" s="231" t="s">
        <v>224</v>
      </c>
      <c r="N872" s="231" t="s">
        <v>224</v>
      </c>
      <c r="O872" s="231" t="s">
        <v>224</v>
      </c>
      <c r="P872" s="231" t="s">
        <v>222</v>
      </c>
      <c r="Q872" s="231" t="s">
        <v>223</v>
      </c>
      <c r="R872" s="231" t="s">
        <v>224</v>
      </c>
      <c r="S872" s="231" t="s">
        <v>222</v>
      </c>
      <c r="T872" s="231" t="s">
        <v>224</v>
      </c>
      <c r="U872" s="231" t="s">
        <v>224</v>
      </c>
      <c r="V872" s="231" t="s">
        <v>224</v>
      </c>
      <c r="W872" s="231" t="s">
        <v>222</v>
      </c>
      <c r="X872" s="231" t="s">
        <v>224</v>
      </c>
      <c r="Y872" s="231" t="s">
        <v>224</v>
      </c>
      <c r="Z872" s="231" t="s">
        <v>224</v>
      </c>
      <c r="AA872" s="231" t="s">
        <v>224</v>
      </c>
      <c r="AB872" s="231" t="s">
        <v>222</v>
      </c>
      <c r="AC872" s="231" t="s">
        <v>224</v>
      </c>
      <c r="AD872" s="231" t="s">
        <v>224</v>
      </c>
      <c r="AE872" s="231" t="s">
        <v>224</v>
      </c>
      <c r="AF872" s="231" t="s">
        <v>222</v>
      </c>
      <c r="AG872" s="231" t="s">
        <v>224</v>
      </c>
      <c r="AH872" s="231" t="s">
        <v>224</v>
      </c>
      <c r="AI872" s="231" t="s">
        <v>222</v>
      </c>
      <c r="AJ872" s="231" t="s">
        <v>224</v>
      </c>
      <c r="AK872" s="231" t="s">
        <v>224</v>
      </c>
      <c r="AL872" s="231" t="s">
        <v>224</v>
      </c>
      <c r="AM872" s="231" t="s">
        <v>224</v>
      </c>
      <c r="AN872" s="231" t="s">
        <v>224</v>
      </c>
      <c r="AO872" s="231" t="s">
        <v>224</v>
      </c>
      <c r="AP872" s="231" t="s">
        <v>224</v>
      </c>
      <c r="AQ872" s="231">
        <v>40</v>
      </c>
    </row>
    <row r="873" spans="1:43" x14ac:dyDescent="0.3">
      <c r="A873" s="231">
        <v>214462</v>
      </c>
      <c r="B873" s="231" t="s">
        <v>61</v>
      </c>
      <c r="C873" s="231" t="s">
        <v>224</v>
      </c>
      <c r="D873" s="231" t="s">
        <v>224</v>
      </c>
      <c r="E873" s="231" t="s">
        <v>224</v>
      </c>
      <c r="F873" s="231" t="s">
        <v>224</v>
      </c>
      <c r="G873" s="231" t="s">
        <v>224</v>
      </c>
      <c r="H873" s="231" t="s">
        <v>224</v>
      </c>
      <c r="I873" s="231" t="s">
        <v>224</v>
      </c>
      <c r="J873" s="231" t="s">
        <v>224</v>
      </c>
      <c r="K873" s="231" t="s">
        <v>224</v>
      </c>
      <c r="L873" s="231" t="s">
        <v>224</v>
      </c>
      <c r="M873" s="231" t="s">
        <v>222</v>
      </c>
      <c r="N873" s="231" t="s">
        <v>224</v>
      </c>
      <c r="O873" s="231" t="s">
        <v>224</v>
      </c>
      <c r="P873" s="231" t="s">
        <v>224</v>
      </c>
      <c r="Q873" s="231" t="s">
        <v>222</v>
      </c>
      <c r="R873" s="231" t="s">
        <v>224</v>
      </c>
      <c r="S873" s="231" t="s">
        <v>222</v>
      </c>
      <c r="T873" s="231" t="s">
        <v>224</v>
      </c>
      <c r="U873" s="231" t="s">
        <v>224</v>
      </c>
      <c r="V873" s="231" t="s">
        <v>224</v>
      </c>
      <c r="W873" s="231" t="s">
        <v>224</v>
      </c>
      <c r="X873" s="231" t="s">
        <v>224</v>
      </c>
      <c r="Y873" s="231" t="s">
        <v>224</v>
      </c>
      <c r="Z873" s="231" t="s">
        <v>224</v>
      </c>
      <c r="AA873" s="231" t="s">
        <v>222</v>
      </c>
      <c r="AB873" s="231" t="s">
        <v>224</v>
      </c>
      <c r="AC873" s="231" t="s">
        <v>224</v>
      </c>
      <c r="AD873" s="231" t="s">
        <v>224</v>
      </c>
      <c r="AE873" s="231" t="s">
        <v>222</v>
      </c>
      <c r="AF873" s="231" t="s">
        <v>224</v>
      </c>
      <c r="AG873" s="231" t="s">
        <v>224</v>
      </c>
      <c r="AH873" s="231" t="s">
        <v>224</v>
      </c>
      <c r="AI873" s="231" t="s">
        <v>224</v>
      </c>
      <c r="AJ873" s="231" t="s">
        <v>224</v>
      </c>
      <c r="AK873" s="231" t="s">
        <v>222</v>
      </c>
      <c r="AL873" s="231" t="s">
        <v>222</v>
      </c>
      <c r="AM873" s="231" t="s">
        <v>224</v>
      </c>
      <c r="AN873" s="231" t="s">
        <v>222</v>
      </c>
      <c r="AO873" s="231" t="s">
        <v>224</v>
      </c>
      <c r="AP873" s="231" t="s">
        <v>224</v>
      </c>
      <c r="AQ873" s="231">
        <v>40</v>
      </c>
    </row>
    <row r="874" spans="1:43" x14ac:dyDescent="0.3">
      <c r="A874" s="231">
        <v>214481</v>
      </c>
      <c r="B874" s="231" t="s">
        <v>61</v>
      </c>
      <c r="C874" s="231" t="s">
        <v>222</v>
      </c>
      <c r="D874" s="231" t="s">
        <v>224</v>
      </c>
      <c r="E874" s="231" t="s">
        <v>224</v>
      </c>
      <c r="F874" s="231" t="s">
        <v>222</v>
      </c>
      <c r="G874" s="231" t="s">
        <v>224</v>
      </c>
      <c r="H874" s="231" t="s">
        <v>224</v>
      </c>
      <c r="I874" s="231" t="s">
        <v>224</v>
      </c>
      <c r="J874" s="231" t="s">
        <v>224</v>
      </c>
      <c r="K874" s="231" t="s">
        <v>224</v>
      </c>
      <c r="L874" s="231" t="s">
        <v>222</v>
      </c>
      <c r="M874" s="231" t="s">
        <v>224</v>
      </c>
      <c r="N874" s="231" t="s">
        <v>224</v>
      </c>
      <c r="O874" s="231" t="s">
        <v>224</v>
      </c>
      <c r="P874" s="231" t="s">
        <v>224</v>
      </c>
      <c r="Q874" s="231" t="s">
        <v>224</v>
      </c>
      <c r="R874" s="231" t="s">
        <v>224</v>
      </c>
      <c r="S874" s="231" t="s">
        <v>224</v>
      </c>
      <c r="T874" s="231" t="s">
        <v>224</v>
      </c>
      <c r="U874" s="231" t="s">
        <v>224</v>
      </c>
      <c r="V874" s="231" t="s">
        <v>224</v>
      </c>
      <c r="W874" s="231" t="s">
        <v>222</v>
      </c>
      <c r="X874" s="231" t="s">
        <v>224</v>
      </c>
      <c r="Y874" s="231" t="s">
        <v>224</v>
      </c>
      <c r="Z874" s="231" t="s">
        <v>224</v>
      </c>
      <c r="AA874" s="231" t="s">
        <v>222</v>
      </c>
      <c r="AB874" s="231" t="s">
        <v>222</v>
      </c>
      <c r="AC874" s="231" t="s">
        <v>224</v>
      </c>
      <c r="AD874" s="231" t="s">
        <v>224</v>
      </c>
      <c r="AE874" s="231" t="s">
        <v>224</v>
      </c>
      <c r="AF874" s="231" t="s">
        <v>224</v>
      </c>
      <c r="AG874" s="231" t="s">
        <v>224</v>
      </c>
      <c r="AH874" s="231" t="s">
        <v>224</v>
      </c>
      <c r="AI874" s="231" t="s">
        <v>222</v>
      </c>
      <c r="AJ874" s="231" t="s">
        <v>224</v>
      </c>
      <c r="AK874" s="231" t="s">
        <v>224</v>
      </c>
      <c r="AL874" s="231" t="s">
        <v>222</v>
      </c>
      <c r="AM874" s="231" t="s">
        <v>224</v>
      </c>
      <c r="AN874" s="231" t="s">
        <v>222</v>
      </c>
      <c r="AO874" s="231" t="s">
        <v>224</v>
      </c>
      <c r="AP874" s="231" t="s">
        <v>224</v>
      </c>
      <c r="AQ874" s="231">
        <v>40</v>
      </c>
    </row>
    <row r="875" spans="1:43" x14ac:dyDescent="0.3">
      <c r="A875" s="231">
        <v>214484</v>
      </c>
      <c r="B875" s="231" t="s">
        <v>61</v>
      </c>
      <c r="C875" s="231" t="s">
        <v>224</v>
      </c>
      <c r="D875" s="231" t="s">
        <v>222</v>
      </c>
      <c r="E875" s="231" t="s">
        <v>222</v>
      </c>
      <c r="F875" s="231" t="s">
        <v>224</v>
      </c>
      <c r="G875" s="231" t="s">
        <v>224</v>
      </c>
      <c r="H875" s="231" t="s">
        <v>224</v>
      </c>
      <c r="I875" s="231" t="s">
        <v>224</v>
      </c>
      <c r="J875" s="231" t="s">
        <v>224</v>
      </c>
      <c r="K875" s="231" t="s">
        <v>224</v>
      </c>
      <c r="L875" s="231" t="s">
        <v>224</v>
      </c>
      <c r="M875" s="231" t="s">
        <v>222</v>
      </c>
      <c r="N875" s="231" t="s">
        <v>224</v>
      </c>
      <c r="O875" s="231" t="s">
        <v>224</v>
      </c>
      <c r="P875" s="231" t="s">
        <v>224</v>
      </c>
      <c r="Q875" s="231" t="s">
        <v>224</v>
      </c>
      <c r="R875" s="231" t="s">
        <v>224</v>
      </c>
      <c r="S875" s="231" t="s">
        <v>224</v>
      </c>
      <c r="T875" s="231" t="s">
        <v>224</v>
      </c>
      <c r="U875" s="231" t="s">
        <v>224</v>
      </c>
      <c r="V875" s="231" t="s">
        <v>224</v>
      </c>
      <c r="W875" s="231" t="s">
        <v>224</v>
      </c>
      <c r="X875" s="231" t="s">
        <v>224</v>
      </c>
      <c r="Y875" s="231" t="s">
        <v>224</v>
      </c>
      <c r="Z875" s="231" t="s">
        <v>224</v>
      </c>
      <c r="AA875" s="231" t="s">
        <v>224</v>
      </c>
      <c r="AB875" s="231" t="s">
        <v>224</v>
      </c>
      <c r="AC875" s="231" t="s">
        <v>224</v>
      </c>
      <c r="AD875" s="231" t="s">
        <v>224</v>
      </c>
      <c r="AE875" s="231" t="s">
        <v>223</v>
      </c>
      <c r="AF875" s="231" t="s">
        <v>224</v>
      </c>
      <c r="AG875" s="231" t="s">
        <v>224</v>
      </c>
      <c r="AH875" s="231" t="s">
        <v>224</v>
      </c>
      <c r="AI875" s="231" t="s">
        <v>224</v>
      </c>
      <c r="AJ875" s="231" t="s">
        <v>224</v>
      </c>
      <c r="AK875" s="231" t="s">
        <v>222</v>
      </c>
      <c r="AL875" s="231" t="s">
        <v>223</v>
      </c>
      <c r="AM875" s="231" t="s">
        <v>224</v>
      </c>
      <c r="AN875" s="231" t="s">
        <v>222</v>
      </c>
      <c r="AO875" s="231" t="s">
        <v>224</v>
      </c>
      <c r="AP875" s="231" t="s">
        <v>224</v>
      </c>
      <c r="AQ875" s="231">
        <v>40</v>
      </c>
    </row>
    <row r="876" spans="1:43" x14ac:dyDescent="0.3">
      <c r="A876" s="231">
        <v>214504</v>
      </c>
      <c r="B876" s="231" t="s">
        <v>61</v>
      </c>
      <c r="C876" s="231" t="s">
        <v>224</v>
      </c>
      <c r="D876" s="231" t="s">
        <v>224</v>
      </c>
      <c r="E876" s="231" t="s">
        <v>224</v>
      </c>
      <c r="F876" s="231" t="s">
        <v>224</v>
      </c>
      <c r="G876" s="231" t="s">
        <v>224</v>
      </c>
      <c r="H876" s="231" t="s">
        <v>224</v>
      </c>
      <c r="I876" s="231" t="s">
        <v>224</v>
      </c>
      <c r="J876" s="231" t="s">
        <v>224</v>
      </c>
      <c r="K876" s="231" t="s">
        <v>224</v>
      </c>
      <c r="L876" s="231" t="s">
        <v>224</v>
      </c>
      <c r="M876" s="231" t="s">
        <v>224</v>
      </c>
      <c r="N876" s="231" t="s">
        <v>224</v>
      </c>
      <c r="O876" s="231" t="s">
        <v>224</v>
      </c>
      <c r="P876" s="231" t="s">
        <v>224</v>
      </c>
      <c r="Q876" s="231" t="s">
        <v>224</v>
      </c>
      <c r="R876" s="231" t="s">
        <v>224</v>
      </c>
      <c r="S876" s="231" t="s">
        <v>224</v>
      </c>
      <c r="T876" s="231" t="s">
        <v>224</v>
      </c>
      <c r="U876" s="231" t="s">
        <v>224</v>
      </c>
      <c r="V876" s="231" t="s">
        <v>224</v>
      </c>
      <c r="W876" s="231" t="s">
        <v>222</v>
      </c>
      <c r="X876" s="231" t="s">
        <v>224</v>
      </c>
      <c r="Y876" s="231" t="s">
        <v>224</v>
      </c>
      <c r="Z876" s="231" t="s">
        <v>224</v>
      </c>
      <c r="AA876" s="231" t="s">
        <v>222</v>
      </c>
      <c r="AB876" s="231" t="s">
        <v>224</v>
      </c>
      <c r="AC876" s="231" t="s">
        <v>224</v>
      </c>
      <c r="AD876" s="231" t="s">
        <v>222</v>
      </c>
      <c r="AE876" s="231" t="s">
        <v>222</v>
      </c>
      <c r="AF876" s="231" t="s">
        <v>224</v>
      </c>
      <c r="AG876" s="231" t="s">
        <v>224</v>
      </c>
      <c r="AH876" s="231" t="s">
        <v>222</v>
      </c>
      <c r="AI876" s="231" t="s">
        <v>224</v>
      </c>
      <c r="AJ876" s="231" t="s">
        <v>224</v>
      </c>
      <c r="AK876" s="231" t="s">
        <v>222</v>
      </c>
      <c r="AL876" s="231" t="s">
        <v>223</v>
      </c>
      <c r="AM876" s="231" t="s">
        <v>223</v>
      </c>
      <c r="AN876" s="231" t="s">
        <v>223</v>
      </c>
      <c r="AO876" s="231" t="s">
        <v>224</v>
      </c>
      <c r="AP876" s="231" t="s">
        <v>224</v>
      </c>
      <c r="AQ876" s="231">
        <v>40</v>
      </c>
    </row>
    <row r="877" spans="1:43" x14ac:dyDescent="0.3">
      <c r="A877" s="231">
        <v>214553</v>
      </c>
      <c r="B877" s="231" t="s">
        <v>61</v>
      </c>
      <c r="C877" s="231" t="s">
        <v>222</v>
      </c>
      <c r="D877" s="231" t="s">
        <v>222</v>
      </c>
      <c r="E877" s="231" t="s">
        <v>222</v>
      </c>
      <c r="F877" s="231" t="s">
        <v>224</v>
      </c>
      <c r="G877" s="231" t="s">
        <v>224</v>
      </c>
      <c r="H877" s="231" t="s">
        <v>222</v>
      </c>
      <c r="I877" s="231" t="s">
        <v>222</v>
      </c>
      <c r="J877" s="231" t="s">
        <v>222</v>
      </c>
      <c r="K877" s="231" t="s">
        <v>222</v>
      </c>
      <c r="L877" s="231" t="s">
        <v>224</v>
      </c>
      <c r="M877" s="231" t="s">
        <v>224</v>
      </c>
      <c r="N877" s="231" t="s">
        <v>224</v>
      </c>
      <c r="O877" s="231" t="s">
        <v>224</v>
      </c>
      <c r="P877" s="231" t="s">
        <v>224</v>
      </c>
      <c r="Q877" s="231" t="s">
        <v>222</v>
      </c>
      <c r="R877" s="231" t="s">
        <v>224</v>
      </c>
      <c r="S877" s="231" t="s">
        <v>223</v>
      </c>
      <c r="T877" s="231" t="s">
        <v>224</v>
      </c>
      <c r="U877" s="231" t="s">
        <v>224</v>
      </c>
      <c r="V877" s="231" t="s">
        <v>224</v>
      </c>
      <c r="W877" s="231" t="s">
        <v>224</v>
      </c>
      <c r="X877" s="231" t="s">
        <v>224</v>
      </c>
      <c r="Y877" s="231" t="s">
        <v>224</v>
      </c>
      <c r="Z877" s="231" t="s">
        <v>224</v>
      </c>
      <c r="AA877" s="231" t="s">
        <v>224</v>
      </c>
      <c r="AB877" s="231" t="s">
        <v>224</v>
      </c>
      <c r="AC877" s="231" t="s">
        <v>224</v>
      </c>
      <c r="AD877" s="231" t="s">
        <v>222</v>
      </c>
      <c r="AE877" s="231" t="s">
        <v>224</v>
      </c>
      <c r="AF877" s="231" t="s">
        <v>224</v>
      </c>
      <c r="AG877" s="231" t="s">
        <v>222</v>
      </c>
      <c r="AH877" s="231" t="s">
        <v>224</v>
      </c>
      <c r="AI877" s="231" t="s">
        <v>224</v>
      </c>
      <c r="AJ877" s="231" t="s">
        <v>222</v>
      </c>
      <c r="AK877" s="231" t="s">
        <v>222</v>
      </c>
      <c r="AL877" s="231" t="s">
        <v>224</v>
      </c>
      <c r="AM877" s="231" t="s">
        <v>224</v>
      </c>
      <c r="AN877" s="231" t="s">
        <v>224</v>
      </c>
      <c r="AO877" s="231" t="s">
        <v>224</v>
      </c>
      <c r="AP877" s="231" t="s">
        <v>224</v>
      </c>
      <c r="AQ877" s="231">
        <v>40</v>
      </c>
    </row>
    <row r="878" spans="1:43" x14ac:dyDescent="0.3">
      <c r="A878" s="231">
        <v>214558</v>
      </c>
      <c r="B878" s="231" t="s">
        <v>61</v>
      </c>
      <c r="C878" s="231" t="s">
        <v>224</v>
      </c>
      <c r="D878" s="231" t="s">
        <v>224</v>
      </c>
      <c r="E878" s="231" t="s">
        <v>222</v>
      </c>
      <c r="F878" s="231" t="s">
        <v>224</v>
      </c>
      <c r="G878" s="231" t="s">
        <v>222</v>
      </c>
      <c r="H878" s="231" t="s">
        <v>224</v>
      </c>
      <c r="I878" s="231" t="s">
        <v>224</v>
      </c>
      <c r="J878" s="231" t="s">
        <v>224</v>
      </c>
      <c r="K878" s="231" t="s">
        <v>224</v>
      </c>
      <c r="L878" s="231" t="s">
        <v>224</v>
      </c>
      <c r="M878" s="231" t="s">
        <v>224</v>
      </c>
      <c r="N878" s="231" t="s">
        <v>224</v>
      </c>
      <c r="O878" s="231" t="s">
        <v>224</v>
      </c>
      <c r="P878" s="231" t="s">
        <v>222</v>
      </c>
      <c r="Q878" s="231" t="s">
        <v>222</v>
      </c>
      <c r="R878" s="231" t="s">
        <v>224</v>
      </c>
      <c r="S878" s="231" t="s">
        <v>224</v>
      </c>
      <c r="T878" s="231" t="s">
        <v>224</v>
      </c>
      <c r="U878" s="231" t="s">
        <v>224</v>
      </c>
      <c r="V878" s="231" t="s">
        <v>224</v>
      </c>
      <c r="W878" s="231" t="s">
        <v>222</v>
      </c>
      <c r="X878" s="231" t="s">
        <v>224</v>
      </c>
      <c r="Y878" s="231" t="s">
        <v>224</v>
      </c>
      <c r="Z878" s="231" t="s">
        <v>222</v>
      </c>
      <c r="AA878" s="231" t="s">
        <v>222</v>
      </c>
      <c r="AB878" s="231" t="s">
        <v>224</v>
      </c>
      <c r="AC878" s="231" t="s">
        <v>224</v>
      </c>
      <c r="AD878" s="231" t="s">
        <v>222</v>
      </c>
      <c r="AE878" s="231" t="s">
        <v>222</v>
      </c>
      <c r="AF878" s="231" t="s">
        <v>222</v>
      </c>
      <c r="AG878" s="231" t="s">
        <v>224</v>
      </c>
      <c r="AH878" s="231" t="s">
        <v>224</v>
      </c>
      <c r="AI878" s="231" t="s">
        <v>222</v>
      </c>
      <c r="AJ878" s="231" t="s">
        <v>224</v>
      </c>
      <c r="AK878" s="231" t="s">
        <v>222</v>
      </c>
      <c r="AL878" s="231" t="s">
        <v>224</v>
      </c>
      <c r="AM878" s="231" t="s">
        <v>224</v>
      </c>
      <c r="AN878" s="231" t="s">
        <v>224</v>
      </c>
      <c r="AO878" s="231" t="s">
        <v>224</v>
      </c>
      <c r="AP878" s="231" t="s">
        <v>223</v>
      </c>
      <c r="AQ878" s="231">
        <v>40</v>
      </c>
    </row>
    <row r="879" spans="1:43" x14ac:dyDescent="0.3">
      <c r="A879" s="231">
        <v>214559</v>
      </c>
      <c r="B879" s="231" t="s">
        <v>61</v>
      </c>
      <c r="C879" s="231" t="s">
        <v>224</v>
      </c>
      <c r="D879" s="231" t="s">
        <v>224</v>
      </c>
      <c r="E879" s="231" t="s">
        <v>224</v>
      </c>
      <c r="F879" s="231" t="s">
        <v>224</v>
      </c>
      <c r="G879" s="231" t="s">
        <v>224</v>
      </c>
      <c r="H879" s="231" t="s">
        <v>224</v>
      </c>
      <c r="I879" s="231" t="s">
        <v>224</v>
      </c>
      <c r="J879" s="231" t="s">
        <v>224</v>
      </c>
      <c r="K879" s="231" t="s">
        <v>224</v>
      </c>
      <c r="L879" s="231" t="s">
        <v>224</v>
      </c>
      <c r="M879" s="231" t="s">
        <v>224</v>
      </c>
      <c r="N879" s="231" t="s">
        <v>224</v>
      </c>
      <c r="O879" s="231" t="s">
        <v>224</v>
      </c>
      <c r="P879" s="231" t="s">
        <v>224</v>
      </c>
      <c r="Q879" s="231" t="s">
        <v>224</v>
      </c>
      <c r="R879" s="231" t="s">
        <v>224</v>
      </c>
      <c r="S879" s="231" t="s">
        <v>224</v>
      </c>
      <c r="T879" s="231" t="s">
        <v>224</v>
      </c>
      <c r="U879" s="231" t="s">
        <v>224</v>
      </c>
      <c r="V879" s="231" t="s">
        <v>224</v>
      </c>
      <c r="W879" s="231" t="s">
        <v>224</v>
      </c>
      <c r="X879" s="231" t="s">
        <v>224</v>
      </c>
      <c r="Y879" s="231" t="s">
        <v>224</v>
      </c>
      <c r="Z879" s="231" t="s">
        <v>224</v>
      </c>
      <c r="AA879" s="231" t="s">
        <v>224</v>
      </c>
      <c r="AB879" s="231" t="s">
        <v>222</v>
      </c>
      <c r="AC879" s="231" t="s">
        <v>224</v>
      </c>
      <c r="AD879" s="231" t="s">
        <v>224</v>
      </c>
      <c r="AE879" s="231" t="s">
        <v>224</v>
      </c>
      <c r="AF879" s="231" t="s">
        <v>224</v>
      </c>
      <c r="AG879" s="231" t="s">
        <v>224</v>
      </c>
      <c r="AH879" s="231" t="s">
        <v>222</v>
      </c>
      <c r="AI879" s="231" t="s">
        <v>222</v>
      </c>
      <c r="AJ879" s="231" t="s">
        <v>224</v>
      </c>
      <c r="AK879" s="231" t="s">
        <v>222</v>
      </c>
      <c r="AL879" s="231" t="s">
        <v>222</v>
      </c>
      <c r="AM879" s="231" t="s">
        <v>224</v>
      </c>
      <c r="AN879" s="231" t="s">
        <v>222</v>
      </c>
      <c r="AO879" s="231" t="s">
        <v>224</v>
      </c>
      <c r="AP879" s="231" t="s">
        <v>224</v>
      </c>
      <c r="AQ879" s="231">
        <v>40</v>
      </c>
    </row>
    <row r="880" spans="1:43" x14ac:dyDescent="0.3">
      <c r="A880" s="231">
        <v>214565</v>
      </c>
      <c r="B880" s="231" t="s">
        <v>61</v>
      </c>
      <c r="C880" s="231" t="s">
        <v>222</v>
      </c>
      <c r="D880" s="231" t="s">
        <v>224</v>
      </c>
      <c r="E880" s="231" t="s">
        <v>224</v>
      </c>
      <c r="F880" s="231" t="s">
        <v>224</v>
      </c>
      <c r="G880" s="231" t="s">
        <v>224</v>
      </c>
      <c r="H880" s="231" t="s">
        <v>224</v>
      </c>
      <c r="I880" s="231" t="s">
        <v>224</v>
      </c>
      <c r="J880" s="231" t="s">
        <v>224</v>
      </c>
      <c r="K880" s="231" t="s">
        <v>224</v>
      </c>
      <c r="L880" s="231" t="s">
        <v>224</v>
      </c>
      <c r="M880" s="231" t="s">
        <v>224</v>
      </c>
      <c r="N880" s="231" t="s">
        <v>224</v>
      </c>
      <c r="O880" s="231" t="s">
        <v>224</v>
      </c>
      <c r="P880" s="231" t="s">
        <v>224</v>
      </c>
      <c r="Q880" s="231" t="s">
        <v>224</v>
      </c>
      <c r="R880" s="231" t="s">
        <v>224</v>
      </c>
      <c r="S880" s="231" t="s">
        <v>224</v>
      </c>
      <c r="T880" s="231" t="s">
        <v>224</v>
      </c>
      <c r="U880" s="231" t="s">
        <v>224</v>
      </c>
      <c r="V880" s="231" t="s">
        <v>224</v>
      </c>
      <c r="W880" s="231" t="s">
        <v>224</v>
      </c>
      <c r="X880" s="231" t="s">
        <v>224</v>
      </c>
      <c r="Y880" s="231" t="s">
        <v>224</v>
      </c>
      <c r="Z880" s="231" t="s">
        <v>224</v>
      </c>
      <c r="AA880" s="231" t="s">
        <v>224</v>
      </c>
      <c r="AB880" s="231" t="s">
        <v>224</v>
      </c>
      <c r="AC880" s="231" t="s">
        <v>224</v>
      </c>
      <c r="AD880" s="231" t="s">
        <v>224</v>
      </c>
      <c r="AE880" s="231" t="s">
        <v>224</v>
      </c>
      <c r="AF880" s="231" t="s">
        <v>224</v>
      </c>
      <c r="AG880" s="231" t="s">
        <v>224</v>
      </c>
      <c r="AH880" s="231" t="s">
        <v>224</v>
      </c>
      <c r="AI880" s="231" t="s">
        <v>224</v>
      </c>
      <c r="AJ880" s="231" t="s">
        <v>224</v>
      </c>
      <c r="AK880" s="231" t="s">
        <v>222</v>
      </c>
      <c r="AL880" s="231" t="s">
        <v>224</v>
      </c>
      <c r="AM880" s="231" t="s">
        <v>224</v>
      </c>
      <c r="AN880" s="231" t="s">
        <v>224</v>
      </c>
      <c r="AO880" s="231" t="s">
        <v>224</v>
      </c>
      <c r="AP880" s="231" t="s">
        <v>224</v>
      </c>
      <c r="AQ880" s="231">
        <v>40</v>
      </c>
    </row>
    <row r="881" spans="1:43" x14ac:dyDescent="0.3">
      <c r="A881" s="231">
        <v>214614</v>
      </c>
      <c r="B881" s="231" t="s">
        <v>61</v>
      </c>
      <c r="C881" s="231" t="s">
        <v>224</v>
      </c>
      <c r="D881" s="231" t="s">
        <v>224</v>
      </c>
      <c r="E881" s="231" t="s">
        <v>224</v>
      </c>
      <c r="F881" s="231" t="s">
        <v>224</v>
      </c>
      <c r="G881" s="231" t="s">
        <v>224</v>
      </c>
      <c r="H881" s="231" t="s">
        <v>224</v>
      </c>
      <c r="I881" s="231" t="s">
        <v>224</v>
      </c>
      <c r="J881" s="231" t="s">
        <v>224</v>
      </c>
      <c r="K881" s="231" t="s">
        <v>224</v>
      </c>
      <c r="L881" s="231" t="s">
        <v>224</v>
      </c>
      <c r="M881" s="231" t="s">
        <v>222</v>
      </c>
      <c r="N881" s="231" t="s">
        <v>224</v>
      </c>
      <c r="O881" s="231" t="s">
        <v>224</v>
      </c>
      <c r="P881" s="231" t="s">
        <v>224</v>
      </c>
      <c r="Q881" s="231" t="s">
        <v>224</v>
      </c>
      <c r="R881" s="231" t="s">
        <v>224</v>
      </c>
      <c r="S881" s="231" t="s">
        <v>222</v>
      </c>
      <c r="T881" s="231" t="s">
        <v>224</v>
      </c>
      <c r="U881" s="231" t="s">
        <v>224</v>
      </c>
      <c r="V881" s="231" t="s">
        <v>224</v>
      </c>
      <c r="W881" s="231" t="s">
        <v>222</v>
      </c>
      <c r="X881" s="231" t="s">
        <v>222</v>
      </c>
      <c r="Y881" s="231" t="s">
        <v>222</v>
      </c>
      <c r="Z881" s="231" t="s">
        <v>224</v>
      </c>
      <c r="AA881" s="231" t="s">
        <v>224</v>
      </c>
      <c r="AB881" s="231" t="s">
        <v>222</v>
      </c>
      <c r="AC881" s="231" t="s">
        <v>222</v>
      </c>
      <c r="AD881" s="231" t="s">
        <v>222</v>
      </c>
      <c r="AE881" s="231" t="s">
        <v>222</v>
      </c>
      <c r="AF881" s="231" t="s">
        <v>222</v>
      </c>
      <c r="AG881" s="231" t="s">
        <v>224</v>
      </c>
      <c r="AH881" s="231" t="s">
        <v>224</v>
      </c>
      <c r="AI881" s="231" t="s">
        <v>224</v>
      </c>
      <c r="AJ881" s="231" t="s">
        <v>224</v>
      </c>
      <c r="AK881" s="231" t="s">
        <v>224</v>
      </c>
      <c r="AL881" s="231" t="s">
        <v>223</v>
      </c>
      <c r="AM881" s="231" t="s">
        <v>223</v>
      </c>
      <c r="AN881" s="231" t="s">
        <v>223</v>
      </c>
      <c r="AO881" s="231" t="s">
        <v>223</v>
      </c>
      <c r="AP881" s="231" t="s">
        <v>223</v>
      </c>
      <c r="AQ881" s="231">
        <v>40</v>
      </c>
    </row>
    <row r="882" spans="1:43" x14ac:dyDescent="0.3">
      <c r="A882" s="231">
        <v>214620</v>
      </c>
      <c r="B882" s="231" t="s">
        <v>61</v>
      </c>
      <c r="C882" s="231" t="s">
        <v>222</v>
      </c>
      <c r="D882" s="231" t="s">
        <v>222</v>
      </c>
      <c r="E882" s="231" t="s">
        <v>222</v>
      </c>
      <c r="F882" s="231" t="s">
        <v>222</v>
      </c>
      <c r="G882" s="231" t="s">
        <v>222</v>
      </c>
      <c r="H882" s="231" t="s">
        <v>224</v>
      </c>
      <c r="I882" s="231" t="s">
        <v>224</v>
      </c>
      <c r="J882" s="231" t="s">
        <v>224</v>
      </c>
      <c r="K882" s="231" t="s">
        <v>224</v>
      </c>
      <c r="L882" s="231" t="s">
        <v>224</v>
      </c>
      <c r="M882" s="231" t="s">
        <v>222</v>
      </c>
      <c r="N882" s="231" t="s">
        <v>224</v>
      </c>
      <c r="O882" s="231" t="s">
        <v>224</v>
      </c>
      <c r="P882" s="231" t="s">
        <v>222</v>
      </c>
      <c r="Q882" s="231" t="s">
        <v>222</v>
      </c>
      <c r="R882" s="231" t="s">
        <v>222</v>
      </c>
      <c r="S882" s="231" t="s">
        <v>224</v>
      </c>
      <c r="T882" s="231" t="s">
        <v>224</v>
      </c>
      <c r="U882" s="231" t="s">
        <v>224</v>
      </c>
      <c r="V882" s="231" t="s">
        <v>224</v>
      </c>
      <c r="W882" s="231" t="s">
        <v>224</v>
      </c>
      <c r="X882" s="231" t="s">
        <v>224</v>
      </c>
      <c r="Y882" s="231" t="s">
        <v>222</v>
      </c>
      <c r="Z882" s="231" t="s">
        <v>224</v>
      </c>
      <c r="AA882" s="231" t="s">
        <v>224</v>
      </c>
      <c r="AB882" s="231" t="s">
        <v>224</v>
      </c>
      <c r="AC882" s="231" t="s">
        <v>224</v>
      </c>
      <c r="AD882" s="231" t="s">
        <v>224</v>
      </c>
      <c r="AE882" s="231" t="s">
        <v>222</v>
      </c>
      <c r="AF882" s="231" t="s">
        <v>224</v>
      </c>
      <c r="AG882" s="231" t="s">
        <v>224</v>
      </c>
      <c r="AH882" s="231" t="s">
        <v>224</v>
      </c>
      <c r="AI882" s="231" t="s">
        <v>224</v>
      </c>
      <c r="AJ882" s="231" t="s">
        <v>224</v>
      </c>
      <c r="AK882" s="231" t="s">
        <v>224</v>
      </c>
      <c r="AL882" s="231" t="s">
        <v>223</v>
      </c>
      <c r="AM882" s="231" t="s">
        <v>223</v>
      </c>
      <c r="AN882" s="231" t="s">
        <v>223</v>
      </c>
      <c r="AO882" s="231" t="s">
        <v>223</v>
      </c>
      <c r="AP882" s="231" t="s">
        <v>223</v>
      </c>
      <c r="AQ882" s="231">
        <v>40</v>
      </c>
    </row>
    <row r="883" spans="1:43" x14ac:dyDescent="0.3">
      <c r="A883" s="231">
        <v>214628</v>
      </c>
      <c r="B883" s="231" t="s">
        <v>61</v>
      </c>
      <c r="C883" s="231" t="s">
        <v>224</v>
      </c>
      <c r="D883" s="231" t="s">
        <v>224</v>
      </c>
      <c r="E883" s="231" t="s">
        <v>222</v>
      </c>
      <c r="F883" s="231" t="s">
        <v>224</v>
      </c>
      <c r="G883" s="231" t="s">
        <v>222</v>
      </c>
      <c r="H883" s="231" t="s">
        <v>224</v>
      </c>
      <c r="I883" s="231" t="s">
        <v>222</v>
      </c>
      <c r="J883" s="231" t="s">
        <v>224</v>
      </c>
      <c r="K883" s="231" t="s">
        <v>224</v>
      </c>
      <c r="L883" s="231" t="s">
        <v>224</v>
      </c>
      <c r="M883" s="231" t="s">
        <v>222</v>
      </c>
      <c r="N883" s="231" t="s">
        <v>224</v>
      </c>
      <c r="O883" s="231" t="s">
        <v>224</v>
      </c>
      <c r="P883" s="231" t="s">
        <v>222</v>
      </c>
      <c r="Q883" s="231" t="s">
        <v>224</v>
      </c>
      <c r="R883" s="231" t="s">
        <v>224</v>
      </c>
      <c r="S883" s="231" t="s">
        <v>222</v>
      </c>
      <c r="T883" s="231" t="s">
        <v>224</v>
      </c>
      <c r="U883" s="231" t="s">
        <v>224</v>
      </c>
      <c r="V883" s="231" t="s">
        <v>224</v>
      </c>
      <c r="W883" s="231" t="s">
        <v>222</v>
      </c>
      <c r="X883" s="231" t="s">
        <v>224</v>
      </c>
      <c r="Y883" s="231" t="s">
        <v>222</v>
      </c>
      <c r="Z883" s="231" t="s">
        <v>224</v>
      </c>
      <c r="AA883" s="231" t="s">
        <v>222</v>
      </c>
      <c r="AB883" s="231" t="s">
        <v>224</v>
      </c>
      <c r="AC883" s="231" t="s">
        <v>224</v>
      </c>
      <c r="AD883" s="231" t="s">
        <v>222</v>
      </c>
      <c r="AE883" s="231" t="s">
        <v>222</v>
      </c>
      <c r="AF883" s="231" t="s">
        <v>224</v>
      </c>
      <c r="AG883" s="231" t="s">
        <v>222</v>
      </c>
      <c r="AH883" s="231" t="s">
        <v>222</v>
      </c>
      <c r="AI883" s="231" t="s">
        <v>224</v>
      </c>
      <c r="AJ883" s="231" t="s">
        <v>224</v>
      </c>
      <c r="AK883" s="231" t="s">
        <v>224</v>
      </c>
      <c r="AL883" s="231" t="s">
        <v>223</v>
      </c>
      <c r="AM883" s="231" t="s">
        <v>224</v>
      </c>
      <c r="AN883" s="231" t="s">
        <v>224</v>
      </c>
      <c r="AO883" s="231" t="s">
        <v>224</v>
      </c>
      <c r="AP883" s="231" t="s">
        <v>224</v>
      </c>
      <c r="AQ883" s="231">
        <v>40</v>
      </c>
    </row>
    <row r="884" spans="1:43" x14ac:dyDescent="0.3">
      <c r="A884" s="231">
        <v>214646</v>
      </c>
      <c r="B884" s="231" t="s">
        <v>61</v>
      </c>
      <c r="C884" s="231" t="s">
        <v>224</v>
      </c>
      <c r="D884" s="231" t="s">
        <v>224</v>
      </c>
      <c r="E884" s="231" t="s">
        <v>224</v>
      </c>
      <c r="F884" s="231" t="s">
        <v>224</v>
      </c>
      <c r="G884" s="231" t="s">
        <v>224</v>
      </c>
      <c r="H884" s="231" t="s">
        <v>222</v>
      </c>
      <c r="I884" s="231" t="s">
        <v>222</v>
      </c>
      <c r="J884" s="231" t="s">
        <v>222</v>
      </c>
      <c r="K884" s="231" t="s">
        <v>222</v>
      </c>
      <c r="L884" s="231" t="s">
        <v>222</v>
      </c>
      <c r="M884" s="231" t="s">
        <v>224</v>
      </c>
      <c r="N884" s="231" t="s">
        <v>224</v>
      </c>
      <c r="O884" s="231" t="s">
        <v>224</v>
      </c>
      <c r="P884" s="231" t="s">
        <v>224</v>
      </c>
      <c r="Q884" s="231" t="s">
        <v>224</v>
      </c>
      <c r="R884" s="231" t="s">
        <v>224</v>
      </c>
      <c r="S884" s="231" t="s">
        <v>224</v>
      </c>
      <c r="T884" s="231" t="s">
        <v>224</v>
      </c>
      <c r="U884" s="231" t="s">
        <v>224</v>
      </c>
      <c r="V884" s="231" t="s">
        <v>224</v>
      </c>
      <c r="W884" s="231" t="s">
        <v>224</v>
      </c>
      <c r="X884" s="231" t="s">
        <v>222</v>
      </c>
      <c r="Y884" s="231" t="s">
        <v>224</v>
      </c>
      <c r="Z884" s="231" t="s">
        <v>224</v>
      </c>
      <c r="AA884" s="231" t="s">
        <v>222</v>
      </c>
      <c r="AB884" s="231" t="s">
        <v>224</v>
      </c>
      <c r="AC884" s="231" t="s">
        <v>224</v>
      </c>
      <c r="AD884" s="231" t="s">
        <v>224</v>
      </c>
      <c r="AE884" s="231" t="s">
        <v>224</v>
      </c>
      <c r="AF884" s="231" t="s">
        <v>222</v>
      </c>
      <c r="AG884" s="231" t="s">
        <v>224</v>
      </c>
      <c r="AH884" s="231" t="s">
        <v>224</v>
      </c>
      <c r="AI884" s="231" t="s">
        <v>224</v>
      </c>
      <c r="AJ884" s="231" t="s">
        <v>224</v>
      </c>
      <c r="AK884" s="231" t="s">
        <v>224</v>
      </c>
      <c r="AL884" s="231" t="s">
        <v>223</v>
      </c>
      <c r="AM884" s="231" t="s">
        <v>223</v>
      </c>
      <c r="AN884" s="231" t="s">
        <v>223</v>
      </c>
      <c r="AO884" s="231" t="s">
        <v>223</v>
      </c>
      <c r="AP884" s="231" t="s">
        <v>223</v>
      </c>
      <c r="AQ884" s="231">
        <v>40</v>
      </c>
    </row>
    <row r="885" spans="1:43" x14ac:dyDescent="0.3">
      <c r="A885" s="231">
        <v>214689</v>
      </c>
      <c r="B885" s="231" t="s">
        <v>61</v>
      </c>
      <c r="C885" s="231" t="s">
        <v>224</v>
      </c>
      <c r="D885" s="231" t="s">
        <v>224</v>
      </c>
      <c r="E885" s="231" t="s">
        <v>224</v>
      </c>
      <c r="F885" s="231" t="s">
        <v>224</v>
      </c>
      <c r="G885" s="231" t="s">
        <v>224</v>
      </c>
      <c r="H885" s="231" t="s">
        <v>224</v>
      </c>
      <c r="I885" s="231" t="s">
        <v>224</v>
      </c>
      <c r="J885" s="231" t="s">
        <v>224</v>
      </c>
      <c r="K885" s="231" t="s">
        <v>224</v>
      </c>
      <c r="L885" s="231" t="s">
        <v>224</v>
      </c>
      <c r="M885" s="231" t="s">
        <v>224</v>
      </c>
      <c r="N885" s="231" t="s">
        <v>224</v>
      </c>
      <c r="O885" s="231" t="s">
        <v>224</v>
      </c>
      <c r="P885" s="231" t="s">
        <v>224</v>
      </c>
      <c r="Q885" s="231" t="s">
        <v>224</v>
      </c>
      <c r="R885" s="231" t="s">
        <v>224</v>
      </c>
      <c r="S885" s="231" t="s">
        <v>224</v>
      </c>
      <c r="T885" s="231" t="s">
        <v>224</v>
      </c>
      <c r="U885" s="231" t="s">
        <v>224</v>
      </c>
      <c r="V885" s="231" t="s">
        <v>224</v>
      </c>
      <c r="W885" s="231" t="s">
        <v>224</v>
      </c>
      <c r="X885" s="231" t="s">
        <v>224</v>
      </c>
      <c r="Y885" s="231" t="s">
        <v>224</v>
      </c>
      <c r="Z885" s="231" t="s">
        <v>224</v>
      </c>
      <c r="AA885" s="231" t="s">
        <v>222</v>
      </c>
      <c r="AB885" s="231" t="s">
        <v>224</v>
      </c>
      <c r="AC885" s="231" t="s">
        <v>224</v>
      </c>
      <c r="AD885" s="231" t="s">
        <v>224</v>
      </c>
      <c r="AE885" s="231" t="s">
        <v>224</v>
      </c>
      <c r="AF885" s="231" t="s">
        <v>224</v>
      </c>
      <c r="AG885" s="231" t="s">
        <v>224</v>
      </c>
      <c r="AH885" s="231" t="s">
        <v>224</v>
      </c>
      <c r="AI885" s="231" t="s">
        <v>224</v>
      </c>
      <c r="AJ885" s="231" t="s">
        <v>224</v>
      </c>
      <c r="AK885" s="231" t="s">
        <v>224</v>
      </c>
      <c r="AL885" s="231" t="s">
        <v>223</v>
      </c>
      <c r="AM885" s="231" t="s">
        <v>223</v>
      </c>
      <c r="AN885" s="231" t="s">
        <v>223</v>
      </c>
      <c r="AO885" s="231" t="s">
        <v>223</v>
      </c>
      <c r="AP885" s="231" t="s">
        <v>223</v>
      </c>
      <c r="AQ885" s="231">
        <v>40</v>
      </c>
    </row>
    <row r="886" spans="1:43" x14ac:dyDescent="0.3">
      <c r="A886" s="231">
        <v>214693</v>
      </c>
      <c r="B886" s="231" t="s">
        <v>61</v>
      </c>
      <c r="C886" s="231" t="s">
        <v>222</v>
      </c>
      <c r="D886" s="231" t="s">
        <v>224</v>
      </c>
      <c r="E886" s="231" t="s">
        <v>224</v>
      </c>
      <c r="F886" s="231" t="s">
        <v>224</v>
      </c>
      <c r="G886" s="231" t="s">
        <v>224</v>
      </c>
      <c r="H886" s="231" t="s">
        <v>222</v>
      </c>
      <c r="I886" s="231" t="s">
        <v>224</v>
      </c>
      <c r="J886" s="231" t="s">
        <v>224</v>
      </c>
      <c r="K886" s="231" t="s">
        <v>224</v>
      </c>
      <c r="L886" s="231" t="s">
        <v>224</v>
      </c>
      <c r="M886" s="231" t="s">
        <v>224</v>
      </c>
      <c r="N886" s="231" t="s">
        <v>224</v>
      </c>
      <c r="O886" s="231" t="s">
        <v>224</v>
      </c>
      <c r="P886" s="231" t="s">
        <v>224</v>
      </c>
      <c r="Q886" s="231" t="s">
        <v>224</v>
      </c>
      <c r="R886" s="231" t="s">
        <v>224</v>
      </c>
      <c r="S886" s="231" t="s">
        <v>224</v>
      </c>
      <c r="T886" s="231" t="s">
        <v>224</v>
      </c>
      <c r="U886" s="231" t="s">
        <v>224</v>
      </c>
      <c r="V886" s="231" t="s">
        <v>224</v>
      </c>
      <c r="W886" s="231" t="s">
        <v>222</v>
      </c>
      <c r="X886" s="231" t="s">
        <v>222</v>
      </c>
      <c r="Y886" s="231" t="s">
        <v>222</v>
      </c>
      <c r="Z886" s="231" t="s">
        <v>224</v>
      </c>
      <c r="AA886" s="231" t="s">
        <v>222</v>
      </c>
      <c r="AB886" s="231" t="s">
        <v>222</v>
      </c>
      <c r="AC886" s="231" t="s">
        <v>224</v>
      </c>
      <c r="AD886" s="231" t="s">
        <v>224</v>
      </c>
      <c r="AE886" s="231" t="s">
        <v>223</v>
      </c>
      <c r="AF886" s="231" t="s">
        <v>224</v>
      </c>
      <c r="AG886" s="231" t="s">
        <v>224</v>
      </c>
      <c r="AH886" s="231" t="s">
        <v>224</v>
      </c>
      <c r="AI886" s="231" t="s">
        <v>224</v>
      </c>
      <c r="AJ886" s="231" t="s">
        <v>224</v>
      </c>
      <c r="AK886" s="231" t="s">
        <v>224</v>
      </c>
      <c r="AL886" s="231" t="s">
        <v>223</v>
      </c>
      <c r="AM886" s="231" t="s">
        <v>223</v>
      </c>
      <c r="AN886" s="231" t="s">
        <v>223</v>
      </c>
      <c r="AO886" s="231" t="s">
        <v>223</v>
      </c>
      <c r="AP886" s="231" t="s">
        <v>223</v>
      </c>
      <c r="AQ886" s="231">
        <v>40</v>
      </c>
    </row>
    <row r="887" spans="1:43" x14ac:dyDescent="0.3">
      <c r="A887" s="231">
        <v>214702</v>
      </c>
      <c r="B887" s="231" t="s">
        <v>61</v>
      </c>
      <c r="C887" s="231" t="s">
        <v>222</v>
      </c>
      <c r="D887" s="231" t="s">
        <v>224</v>
      </c>
      <c r="E887" s="231" t="s">
        <v>224</v>
      </c>
      <c r="F887" s="231" t="s">
        <v>224</v>
      </c>
      <c r="G887" s="231" t="s">
        <v>222</v>
      </c>
      <c r="H887" s="231" t="s">
        <v>222</v>
      </c>
      <c r="I887" s="231" t="s">
        <v>224</v>
      </c>
      <c r="J887" s="231" t="s">
        <v>224</v>
      </c>
      <c r="K887" s="231" t="s">
        <v>224</v>
      </c>
      <c r="L887" s="231" t="s">
        <v>224</v>
      </c>
      <c r="M887" s="231" t="s">
        <v>224</v>
      </c>
      <c r="N887" s="231" t="s">
        <v>224</v>
      </c>
      <c r="O887" s="231" t="s">
        <v>224</v>
      </c>
      <c r="P887" s="231" t="s">
        <v>224</v>
      </c>
      <c r="Q887" s="231" t="s">
        <v>224</v>
      </c>
      <c r="R887" s="231" t="s">
        <v>224</v>
      </c>
      <c r="S887" s="231" t="s">
        <v>224</v>
      </c>
      <c r="T887" s="231" t="s">
        <v>224</v>
      </c>
      <c r="U887" s="231" t="s">
        <v>224</v>
      </c>
      <c r="V887" s="231" t="s">
        <v>224</v>
      </c>
      <c r="W887" s="231" t="s">
        <v>222</v>
      </c>
      <c r="X887" s="231" t="s">
        <v>224</v>
      </c>
      <c r="Y887" s="231" t="s">
        <v>224</v>
      </c>
      <c r="Z887" s="231" t="s">
        <v>224</v>
      </c>
      <c r="AA887" s="231" t="s">
        <v>224</v>
      </c>
      <c r="AB887" s="231" t="s">
        <v>224</v>
      </c>
      <c r="AC887" s="231" t="s">
        <v>224</v>
      </c>
      <c r="AD887" s="231" t="s">
        <v>224</v>
      </c>
      <c r="AE887" s="231" t="s">
        <v>224</v>
      </c>
      <c r="AF887" s="231" t="s">
        <v>224</v>
      </c>
      <c r="AG887" s="231" t="s">
        <v>224</v>
      </c>
      <c r="AH887" s="231" t="s">
        <v>224</v>
      </c>
      <c r="AI887" s="231" t="s">
        <v>224</v>
      </c>
      <c r="AJ887" s="231" t="s">
        <v>224</v>
      </c>
      <c r="AK887" s="231" t="s">
        <v>224</v>
      </c>
      <c r="AL887" s="231" t="s">
        <v>223</v>
      </c>
      <c r="AM887" s="231" t="s">
        <v>223</v>
      </c>
      <c r="AN887" s="231" t="s">
        <v>223</v>
      </c>
      <c r="AO887" s="231" t="s">
        <v>223</v>
      </c>
      <c r="AP887" s="231" t="s">
        <v>223</v>
      </c>
      <c r="AQ887" s="231">
        <v>40</v>
      </c>
    </row>
    <row r="888" spans="1:43" x14ac:dyDescent="0.3">
      <c r="A888" s="231">
        <v>214725</v>
      </c>
      <c r="B888" s="231" t="s">
        <v>61</v>
      </c>
      <c r="C888" s="231" t="s">
        <v>224</v>
      </c>
      <c r="D888" s="231" t="s">
        <v>224</v>
      </c>
      <c r="E888" s="231" t="s">
        <v>224</v>
      </c>
      <c r="F888" s="231" t="s">
        <v>224</v>
      </c>
      <c r="G888" s="231" t="s">
        <v>222</v>
      </c>
      <c r="H888" s="231" t="s">
        <v>224</v>
      </c>
      <c r="I888" s="231" t="s">
        <v>224</v>
      </c>
      <c r="J888" s="231" t="s">
        <v>224</v>
      </c>
      <c r="K888" s="231" t="s">
        <v>224</v>
      </c>
      <c r="L888" s="231" t="s">
        <v>224</v>
      </c>
      <c r="M888" s="231" t="s">
        <v>224</v>
      </c>
      <c r="N888" s="231" t="s">
        <v>224</v>
      </c>
      <c r="O888" s="231" t="s">
        <v>224</v>
      </c>
      <c r="P888" s="231" t="s">
        <v>224</v>
      </c>
      <c r="Q888" s="231" t="s">
        <v>224</v>
      </c>
      <c r="R888" s="231" t="s">
        <v>224</v>
      </c>
      <c r="S888" s="231" t="s">
        <v>224</v>
      </c>
      <c r="T888" s="231" t="s">
        <v>224</v>
      </c>
      <c r="U888" s="231" t="s">
        <v>224</v>
      </c>
      <c r="V888" s="231" t="s">
        <v>224</v>
      </c>
      <c r="W888" s="231" t="s">
        <v>224</v>
      </c>
      <c r="X888" s="231" t="s">
        <v>224</v>
      </c>
      <c r="Y888" s="231" t="s">
        <v>224</v>
      </c>
      <c r="Z888" s="231" t="s">
        <v>224</v>
      </c>
      <c r="AA888" s="231" t="s">
        <v>222</v>
      </c>
      <c r="AB888" s="231" t="s">
        <v>224</v>
      </c>
      <c r="AC888" s="231" t="s">
        <v>224</v>
      </c>
      <c r="AD888" s="231" t="s">
        <v>224</v>
      </c>
      <c r="AE888" s="231" t="s">
        <v>224</v>
      </c>
      <c r="AF888" s="231" t="s">
        <v>222</v>
      </c>
      <c r="AG888" s="231" t="s">
        <v>224</v>
      </c>
      <c r="AH888" s="231" t="s">
        <v>223</v>
      </c>
      <c r="AI888" s="231" t="s">
        <v>224</v>
      </c>
      <c r="AJ888" s="231" t="s">
        <v>224</v>
      </c>
      <c r="AK888" s="231" t="s">
        <v>224</v>
      </c>
      <c r="AL888" s="231" t="s">
        <v>223</v>
      </c>
      <c r="AM888" s="231" t="s">
        <v>223</v>
      </c>
      <c r="AN888" s="231" t="s">
        <v>223</v>
      </c>
      <c r="AO888" s="231" t="s">
        <v>223</v>
      </c>
      <c r="AP888" s="231" t="s">
        <v>223</v>
      </c>
      <c r="AQ888" s="231">
        <v>40</v>
      </c>
    </row>
    <row r="889" spans="1:43" x14ac:dyDescent="0.3">
      <c r="A889" s="231">
        <v>214741</v>
      </c>
      <c r="B889" s="231" t="s">
        <v>61</v>
      </c>
      <c r="C889" s="231" t="s">
        <v>224</v>
      </c>
      <c r="D889" s="231" t="s">
        <v>224</v>
      </c>
      <c r="E889" s="231" t="s">
        <v>224</v>
      </c>
      <c r="F889" s="231" t="s">
        <v>224</v>
      </c>
      <c r="G889" s="231" t="s">
        <v>222</v>
      </c>
      <c r="H889" s="231" t="s">
        <v>224</v>
      </c>
      <c r="I889" s="231" t="s">
        <v>224</v>
      </c>
      <c r="J889" s="231" t="s">
        <v>224</v>
      </c>
      <c r="K889" s="231" t="s">
        <v>224</v>
      </c>
      <c r="L889" s="231" t="s">
        <v>224</v>
      </c>
      <c r="M889" s="231" t="s">
        <v>222</v>
      </c>
      <c r="N889" s="231" t="s">
        <v>224</v>
      </c>
      <c r="O889" s="231" t="s">
        <v>224</v>
      </c>
      <c r="P889" s="231" t="s">
        <v>222</v>
      </c>
      <c r="Q889" s="231" t="s">
        <v>224</v>
      </c>
      <c r="R889" s="231" t="s">
        <v>224</v>
      </c>
      <c r="S889" s="231" t="s">
        <v>224</v>
      </c>
      <c r="T889" s="231" t="s">
        <v>224</v>
      </c>
      <c r="U889" s="231" t="s">
        <v>224</v>
      </c>
      <c r="V889" s="231" t="s">
        <v>224</v>
      </c>
      <c r="W889" s="231" t="s">
        <v>224</v>
      </c>
      <c r="X889" s="231" t="s">
        <v>224</v>
      </c>
      <c r="Y889" s="231" t="s">
        <v>224</v>
      </c>
      <c r="Z889" s="231" t="s">
        <v>224</v>
      </c>
      <c r="AA889" s="231" t="s">
        <v>224</v>
      </c>
      <c r="AB889" s="231" t="s">
        <v>224</v>
      </c>
      <c r="AC889" s="231" t="s">
        <v>224</v>
      </c>
      <c r="AD889" s="231" t="s">
        <v>224</v>
      </c>
      <c r="AE889" s="231" t="s">
        <v>224</v>
      </c>
      <c r="AF889" s="231" t="s">
        <v>222</v>
      </c>
      <c r="AG889" s="231" t="s">
        <v>224</v>
      </c>
      <c r="AH889" s="231" t="s">
        <v>224</v>
      </c>
      <c r="AI889" s="231" t="s">
        <v>224</v>
      </c>
      <c r="AJ889" s="231" t="s">
        <v>224</v>
      </c>
      <c r="AK889" s="231" t="s">
        <v>224</v>
      </c>
      <c r="AL889" s="231" t="s">
        <v>223</v>
      </c>
      <c r="AM889" s="231" t="s">
        <v>223</v>
      </c>
      <c r="AN889" s="231" t="s">
        <v>223</v>
      </c>
      <c r="AO889" s="231" t="s">
        <v>223</v>
      </c>
      <c r="AP889" s="231" t="s">
        <v>223</v>
      </c>
      <c r="AQ889" s="231">
        <v>40</v>
      </c>
    </row>
    <row r="890" spans="1:43" x14ac:dyDescent="0.3">
      <c r="A890" s="231">
        <v>214745</v>
      </c>
      <c r="B890" s="231" t="s">
        <v>61</v>
      </c>
      <c r="C890" s="231" t="s">
        <v>224</v>
      </c>
      <c r="D890" s="231" t="s">
        <v>224</v>
      </c>
      <c r="E890" s="231" t="s">
        <v>224</v>
      </c>
      <c r="F890" s="231" t="s">
        <v>224</v>
      </c>
      <c r="G890" s="231" t="s">
        <v>222</v>
      </c>
      <c r="H890" s="231" t="s">
        <v>224</v>
      </c>
      <c r="I890" s="231" t="s">
        <v>224</v>
      </c>
      <c r="J890" s="231" t="s">
        <v>224</v>
      </c>
      <c r="K890" s="231" t="s">
        <v>224</v>
      </c>
      <c r="L890" s="231" t="s">
        <v>224</v>
      </c>
      <c r="M890" s="231" t="s">
        <v>224</v>
      </c>
      <c r="N890" s="231" t="s">
        <v>224</v>
      </c>
      <c r="O890" s="231" t="s">
        <v>224</v>
      </c>
      <c r="P890" s="231" t="s">
        <v>224</v>
      </c>
      <c r="Q890" s="231" t="s">
        <v>224</v>
      </c>
      <c r="R890" s="231" t="s">
        <v>224</v>
      </c>
      <c r="S890" s="231" t="s">
        <v>224</v>
      </c>
      <c r="T890" s="231" t="s">
        <v>224</v>
      </c>
      <c r="U890" s="231" t="s">
        <v>224</v>
      </c>
      <c r="V890" s="231" t="s">
        <v>224</v>
      </c>
      <c r="W890" s="231" t="s">
        <v>224</v>
      </c>
      <c r="X890" s="231" t="s">
        <v>222</v>
      </c>
      <c r="Y890" s="231" t="s">
        <v>224</v>
      </c>
      <c r="Z890" s="231" t="s">
        <v>224</v>
      </c>
      <c r="AA890" s="231" t="s">
        <v>224</v>
      </c>
      <c r="AB890" s="231" t="s">
        <v>222</v>
      </c>
      <c r="AC890" s="231" t="s">
        <v>224</v>
      </c>
      <c r="AD890" s="231" t="s">
        <v>222</v>
      </c>
      <c r="AE890" s="231" t="s">
        <v>224</v>
      </c>
      <c r="AF890" s="231" t="s">
        <v>224</v>
      </c>
      <c r="AG890" s="231" t="s">
        <v>224</v>
      </c>
      <c r="AH890" s="231" t="s">
        <v>224</v>
      </c>
      <c r="AI890" s="231" t="s">
        <v>224</v>
      </c>
      <c r="AJ890" s="231" t="s">
        <v>224</v>
      </c>
      <c r="AK890" s="231" t="s">
        <v>224</v>
      </c>
      <c r="AL890" s="231" t="s">
        <v>223</v>
      </c>
      <c r="AM890" s="231" t="s">
        <v>223</v>
      </c>
      <c r="AN890" s="231" t="s">
        <v>223</v>
      </c>
      <c r="AO890" s="231" t="s">
        <v>223</v>
      </c>
      <c r="AP890" s="231" t="s">
        <v>223</v>
      </c>
      <c r="AQ890" s="231">
        <v>40</v>
      </c>
    </row>
    <row r="891" spans="1:43" x14ac:dyDescent="0.3">
      <c r="A891" s="231">
        <v>214766</v>
      </c>
      <c r="B891" s="231" t="s">
        <v>61</v>
      </c>
      <c r="C891" s="231" t="s">
        <v>224</v>
      </c>
      <c r="D891" s="231" t="s">
        <v>224</v>
      </c>
      <c r="E891" s="231" t="s">
        <v>224</v>
      </c>
      <c r="F891" s="231" t="s">
        <v>224</v>
      </c>
      <c r="G891" s="231" t="s">
        <v>223</v>
      </c>
      <c r="H891" s="231" t="s">
        <v>224</v>
      </c>
      <c r="I891" s="231" t="s">
        <v>224</v>
      </c>
      <c r="J891" s="231" t="s">
        <v>223</v>
      </c>
      <c r="K891" s="231" t="s">
        <v>224</v>
      </c>
      <c r="L891" s="231" t="s">
        <v>224</v>
      </c>
      <c r="M891" s="231" t="s">
        <v>224</v>
      </c>
      <c r="N891" s="231" t="s">
        <v>224</v>
      </c>
      <c r="O891" s="231" t="s">
        <v>224</v>
      </c>
      <c r="P891" s="231" t="s">
        <v>224</v>
      </c>
      <c r="Q891" s="231" t="s">
        <v>224</v>
      </c>
      <c r="R891" s="231" t="s">
        <v>224</v>
      </c>
      <c r="S891" s="231" t="s">
        <v>224</v>
      </c>
      <c r="T891" s="231" t="s">
        <v>224</v>
      </c>
      <c r="U891" s="231" t="s">
        <v>224</v>
      </c>
      <c r="V891" s="231" t="s">
        <v>224</v>
      </c>
      <c r="W891" s="231" t="s">
        <v>224</v>
      </c>
      <c r="X891" s="231" t="s">
        <v>224</v>
      </c>
      <c r="Y891" s="231" t="s">
        <v>224</v>
      </c>
      <c r="Z891" s="231" t="s">
        <v>224</v>
      </c>
      <c r="AA891" s="231" t="s">
        <v>224</v>
      </c>
      <c r="AB891" s="231" t="s">
        <v>224</v>
      </c>
      <c r="AC891" s="231" t="s">
        <v>224</v>
      </c>
      <c r="AD891" s="231" t="s">
        <v>224</v>
      </c>
      <c r="AE891" s="231" t="s">
        <v>224</v>
      </c>
      <c r="AF891" s="231" t="s">
        <v>224</v>
      </c>
      <c r="AG891" s="231" t="s">
        <v>224</v>
      </c>
      <c r="AH891" s="231" t="s">
        <v>224</v>
      </c>
      <c r="AI891" s="231" t="s">
        <v>224</v>
      </c>
      <c r="AJ891" s="231" t="s">
        <v>224</v>
      </c>
      <c r="AK891" s="231" t="s">
        <v>224</v>
      </c>
      <c r="AL891" s="231" t="s">
        <v>223</v>
      </c>
      <c r="AM891" s="231" t="s">
        <v>223</v>
      </c>
      <c r="AN891" s="231" t="s">
        <v>223</v>
      </c>
      <c r="AO891" s="231" t="s">
        <v>223</v>
      </c>
      <c r="AP891" s="231" t="s">
        <v>223</v>
      </c>
      <c r="AQ891" s="231">
        <v>40</v>
      </c>
    </row>
    <row r="892" spans="1:43" x14ac:dyDescent="0.3">
      <c r="A892" s="231">
        <v>214775</v>
      </c>
      <c r="B892" s="231" t="s">
        <v>61</v>
      </c>
      <c r="C892" s="231" t="s">
        <v>224</v>
      </c>
      <c r="D892" s="231" t="s">
        <v>224</v>
      </c>
      <c r="E892" s="231" t="s">
        <v>224</v>
      </c>
      <c r="F892" s="231" t="s">
        <v>224</v>
      </c>
      <c r="G892" s="231" t="s">
        <v>222</v>
      </c>
      <c r="H892" s="231" t="s">
        <v>224</v>
      </c>
      <c r="I892" s="231" t="s">
        <v>224</v>
      </c>
      <c r="J892" s="231" t="s">
        <v>224</v>
      </c>
      <c r="K892" s="231" t="s">
        <v>224</v>
      </c>
      <c r="L892" s="231" t="s">
        <v>224</v>
      </c>
      <c r="M892" s="231" t="s">
        <v>224</v>
      </c>
      <c r="N892" s="231" t="s">
        <v>224</v>
      </c>
      <c r="O892" s="231" t="s">
        <v>224</v>
      </c>
      <c r="P892" s="231" t="s">
        <v>224</v>
      </c>
      <c r="Q892" s="231" t="s">
        <v>224</v>
      </c>
      <c r="R892" s="231" t="s">
        <v>224</v>
      </c>
      <c r="S892" s="231" t="s">
        <v>224</v>
      </c>
      <c r="T892" s="231" t="s">
        <v>224</v>
      </c>
      <c r="U892" s="231" t="s">
        <v>224</v>
      </c>
      <c r="V892" s="231" t="s">
        <v>224</v>
      </c>
      <c r="W892" s="231" t="s">
        <v>224</v>
      </c>
      <c r="X892" s="231" t="s">
        <v>224</v>
      </c>
      <c r="Y892" s="231" t="s">
        <v>224</v>
      </c>
      <c r="Z892" s="231" t="s">
        <v>224</v>
      </c>
      <c r="AA892" s="231" t="s">
        <v>224</v>
      </c>
      <c r="AB892" s="231" t="s">
        <v>224</v>
      </c>
      <c r="AC892" s="231" t="s">
        <v>224</v>
      </c>
      <c r="AD892" s="231" t="s">
        <v>224</v>
      </c>
      <c r="AE892" s="231" t="s">
        <v>224</v>
      </c>
      <c r="AF892" s="231" t="s">
        <v>224</v>
      </c>
      <c r="AG892" s="231" t="s">
        <v>224</v>
      </c>
      <c r="AH892" s="231" t="s">
        <v>224</v>
      </c>
      <c r="AI892" s="231" t="s">
        <v>224</v>
      </c>
      <c r="AJ892" s="231" t="s">
        <v>224</v>
      </c>
      <c r="AK892" s="231" t="s">
        <v>224</v>
      </c>
      <c r="AL892" s="231" t="s">
        <v>223</v>
      </c>
      <c r="AM892" s="231" t="s">
        <v>223</v>
      </c>
      <c r="AN892" s="231" t="s">
        <v>223</v>
      </c>
      <c r="AO892" s="231" t="s">
        <v>223</v>
      </c>
      <c r="AP892" s="231" t="s">
        <v>223</v>
      </c>
      <c r="AQ892" s="231">
        <v>40</v>
      </c>
    </row>
    <row r="893" spans="1:43" x14ac:dyDescent="0.3">
      <c r="A893" s="231">
        <v>214788</v>
      </c>
      <c r="B893" s="231" t="s">
        <v>61</v>
      </c>
      <c r="C893" s="231" t="s">
        <v>224</v>
      </c>
      <c r="D893" s="231" t="s">
        <v>224</v>
      </c>
      <c r="E893" s="231" t="s">
        <v>222</v>
      </c>
      <c r="F893" s="231" t="s">
        <v>222</v>
      </c>
      <c r="G893" s="231" t="s">
        <v>224</v>
      </c>
      <c r="H893" s="231" t="s">
        <v>224</v>
      </c>
      <c r="I893" s="231" t="s">
        <v>222</v>
      </c>
      <c r="J893" s="231" t="s">
        <v>224</v>
      </c>
      <c r="K893" s="231" t="s">
        <v>224</v>
      </c>
      <c r="L893" s="231" t="s">
        <v>224</v>
      </c>
      <c r="M893" s="231" t="s">
        <v>224</v>
      </c>
      <c r="N893" s="231" t="s">
        <v>224</v>
      </c>
      <c r="O893" s="231" t="s">
        <v>224</v>
      </c>
      <c r="P893" s="231" t="s">
        <v>224</v>
      </c>
      <c r="Q893" s="231" t="s">
        <v>224</v>
      </c>
      <c r="R893" s="231" t="s">
        <v>224</v>
      </c>
      <c r="S893" s="231" t="s">
        <v>224</v>
      </c>
      <c r="T893" s="231" t="s">
        <v>224</v>
      </c>
      <c r="U893" s="231" t="s">
        <v>224</v>
      </c>
      <c r="V893" s="231" t="s">
        <v>224</v>
      </c>
      <c r="W893" s="231" t="s">
        <v>224</v>
      </c>
      <c r="X893" s="231" t="s">
        <v>224</v>
      </c>
      <c r="Y893" s="231" t="s">
        <v>224</v>
      </c>
      <c r="Z893" s="231" t="s">
        <v>222</v>
      </c>
      <c r="AA893" s="231" t="s">
        <v>222</v>
      </c>
      <c r="AB893" s="231" t="s">
        <v>222</v>
      </c>
      <c r="AC893" s="231" t="s">
        <v>224</v>
      </c>
      <c r="AD893" s="231" t="s">
        <v>224</v>
      </c>
      <c r="AE893" s="231" t="s">
        <v>222</v>
      </c>
      <c r="AF893" s="231" t="s">
        <v>222</v>
      </c>
      <c r="AG893" s="231" t="s">
        <v>224</v>
      </c>
      <c r="AH893" s="231" t="s">
        <v>224</v>
      </c>
      <c r="AI893" s="231" t="s">
        <v>224</v>
      </c>
      <c r="AJ893" s="231" t="s">
        <v>224</v>
      </c>
      <c r="AK893" s="231" t="s">
        <v>224</v>
      </c>
      <c r="AL893" s="231" t="s">
        <v>223</v>
      </c>
      <c r="AM893" s="231" t="s">
        <v>223</v>
      </c>
      <c r="AN893" s="231" t="s">
        <v>223</v>
      </c>
      <c r="AO893" s="231" t="s">
        <v>223</v>
      </c>
      <c r="AP893" s="231" t="s">
        <v>223</v>
      </c>
      <c r="AQ893" s="231">
        <v>40</v>
      </c>
    </row>
    <row r="894" spans="1:43" x14ac:dyDescent="0.3">
      <c r="A894" s="231">
        <v>214824</v>
      </c>
      <c r="B894" s="231" t="s">
        <v>61</v>
      </c>
      <c r="C894" s="231" t="s">
        <v>224</v>
      </c>
      <c r="D894" s="231" t="s">
        <v>224</v>
      </c>
      <c r="E894" s="231" t="s">
        <v>224</v>
      </c>
      <c r="F894" s="231" t="s">
        <v>224</v>
      </c>
      <c r="G894" s="231" t="s">
        <v>224</v>
      </c>
      <c r="H894" s="231" t="s">
        <v>224</v>
      </c>
      <c r="I894" s="231" t="s">
        <v>224</v>
      </c>
      <c r="J894" s="231" t="s">
        <v>224</v>
      </c>
      <c r="K894" s="231" t="s">
        <v>224</v>
      </c>
      <c r="L894" s="231" t="s">
        <v>224</v>
      </c>
      <c r="M894" s="231" t="s">
        <v>224</v>
      </c>
      <c r="N894" s="231" t="s">
        <v>224</v>
      </c>
      <c r="O894" s="231" t="s">
        <v>224</v>
      </c>
      <c r="P894" s="231" t="s">
        <v>224</v>
      </c>
      <c r="Q894" s="231" t="s">
        <v>224</v>
      </c>
      <c r="R894" s="231" t="s">
        <v>224</v>
      </c>
      <c r="S894" s="231" t="s">
        <v>224</v>
      </c>
      <c r="T894" s="231" t="s">
        <v>224</v>
      </c>
      <c r="U894" s="231" t="s">
        <v>224</v>
      </c>
      <c r="V894" s="231" t="s">
        <v>224</v>
      </c>
      <c r="W894" s="231" t="s">
        <v>224</v>
      </c>
      <c r="X894" s="231" t="s">
        <v>224</v>
      </c>
      <c r="Y894" s="231" t="s">
        <v>224</v>
      </c>
      <c r="Z894" s="231" t="s">
        <v>224</v>
      </c>
      <c r="AA894" s="231" t="s">
        <v>224</v>
      </c>
      <c r="AB894" s="231" t="s">
        <v>224</v>
      </c>
      <c r="AC894" s="231" t="s">
        <v>224</v>
      </c>
      <c r="AD894" s="231" t="s">
        <v>224</v>
      </c>
      <c r="AE894" s="231" t="s">
        <v>224</v>
      </c>
      <c r="AF894" s="231" t="s">
        <v>224</v>
      </c>
      <c r="AG894" s="231" t="s">
        <v>224</v>
      </c>
      <c r="AH894" s="231" t="s">
        <v>224</v>
      </c>
      <c r="AI894" s="231" t="s">
        <v>224</v>
      </c>
      <c r="AJ894" s="231" t="s">
        <v>224</v>
      </c>
      <c r="AK894" s="231" t="s">
        <v>224</v>
      </c>
      <c r="AL894" s="231" t="s">
        <v>223</v>
      </c>
      <c r="AM894" s="231" t="s">
        <v>223</v>
      </c>
      <c r="AN894" s="231" t="s">
        <v>223</v>
      </c>
      <c r="AO894" s="231" t="s">
        <v>223</v>
      </c>
      <c r="AP894" s="231" t="s">
        <v>223</v>
      </c>
      <c r="AQ894" s="231">
        <v>40</v>
      </c>
    </row>
    <row r="895" spans="1:43" x14ac:dyDescent="0.3">
      <c r="A895" s="231">
        <v>214828</v>
      </c>
      <c r="B895" s="231" t="s">
        <v>61</v>
      </c>
      <c r="C895" s="231" t="s">
        <v>224</v>
      </c>
      <c r="D895" s="231" t="s">
        <v>222</v>
      </c>
      <c r="E895" s="231" t="s">
        <v>224</v>
      </c>
      <c r="F895" s="231" t="s">
        <v>224</v>
      </c>
      <c r="G895" s="231" t="s">
        <v>224</v>
      </c>
      <c r="H895" s="231" t="s">
        <v>224</v>
      </c>
      <c r="I895" s="231" t="s">
        <v>222</v>
      </c>
      <c r="J895" s="231" t="s">
        <v>223</v>
      </c>
      <c r="K895" s="231" t="s">
        <v>224</v>
      </c>
      <c r="L895" s="231" t="s">
        <v>224</v>
      </c>
      <c r="M895" s="231" t="s">
        <v>224</v>
      </c>
      <c r="N895" s="231" t="s">
        <v>224</v>
      </c>
      <c r="O895" s="231" t="s">
        <v>224</v>
      </c>
      <c r="P895" s="231" t="s">
        <v>224</v>
      </c>
      <c r="Q895" s="231" t="s">
        <v>224</v>
      </c>
      <c r="R895" s="231" t="s">
        <v>224</v>
      </c>
      <c r="S895" s="231" t="s">
        <v>224</v>
      </c>
      <c r="T895" s="231" t="s">
        <v>224</v>
      </c>
      <c r="U895" s="231" t="s">
        <v>224</v>
      </c>
      <c r="V895" s="231" t="s">
        <v>224</v>
      </c>
      <c r="W895" s="231" t="s">
        <v>224</v>
      </c>
      <c r="X895" s="231" t="s">
        <v>224</v>
      </c>
      <c r="Y895" s="231" t="s">
        <v>224</v>
      </c>
      <c r="Z895" s="231" t="s">
        <v>224</v>
      </c>
      <c r="AA895" s="231" t="s">
        <v>224</v>
      </c>
      <c r="AB895" s="231" t="s">
        <v>222</v>
      </c>
      <c r="AC895" s="231" t="s">
        <v>224</v>
      </c>
      <c r="AD895" s="231" t="s">
        <v>224</v>
      </c>
      <c r="AE895" s="231" t="s">
        <v>222</v>
      </c>
      <c r="AF895" s="231" t="s">
        <v>224</v>
      </c>
      <c r="AG895" s="231" t="s">
        <v>224</v>
      </c>
      <c r="AH895" s="231" t="s">
        <v>224</v>
      </c>
      <c r="AI895" s="231" t="s">
        <v>224</v>
      </c>
      <c r="AJ895" s="231" t="s">
        <v>224</v>
      </c>
      <c r="AK895" s="231" t="s">
        <v>224</v>
      </c>
      <c r="AL895" s="231" t="s">
        <v>223</v>
      </c>
      <c r="AM895" s="231" t="s">
        <v>223</v>
      </c>
      <c r="AN895" s="231" t="s">
        <v>223</v>
      </c>
      <c r="AO895" s="231" t="s">
        <v>223</v>
      </c>
      <c r="AP895" s="231" t="s">
        <v>223</v>
      </c>
      <c r="AQ895" s="231">
        <v>40</v>
      </c>
    </row>
    <row r="896" spans="1:43" x14ac:dyDescent="0.3">
      <c r="A896" s="231">
        <v>214834</v>
      </c>
      <c r="B896" s="231" t="s">
        <v>61</v>
      </c>
      <c r="C896" s="231" t="s">
        <v>224</v>
      </c>
      <c r="D896" s="231" t="s">
        <v>224</v>
      </c>
      <c r="E896" s="231" t="s">
        <v>224</v>
      </c>
      <c r="F896" s="231" t="s">
        <v>224</v>
      </c>
      <c r="G896" s="231" t="s">
        <v>224</v>
      </c>
      <c r="H896" s="231" t="s">
        <v>224</v>
      </c>
      <c r="I896" s="231" t="s">
        <v>224</v>
      </c>
      <c r="J896" s="231" t="s">
        <v>224</v>
      </c>
      <c r="K896" s="231" t="s">
        <v>224</v>
      </c>
      <c r="L896" s="231" t="s">
        <v>224</v>
      </c>
      <c r="M896" s="231" t="s">
        <v>224</v>
      </c>
      <c r="N896" s="231" t="s">
        <v>224</v>
      </c>
      <c r="O896" s="231" t="s">
        <v>224</v>
      </c>
      <c r="P896" s="231" t="s">
        <v>224</v>
      </c>
      <c r="Q896" s="231" t="s">
        <v>224</v>
      </c>
      <c r="R896" s="231" t="s">
        <v>224</v>
      </c>
      <c r="S896" s="231" t="s">
        <v>224</v>
      </c>
      <c r="T896" s="231" t="s">
        <v>224</v>
      </c>
      <c r="U896" s="231" t="s">
        <v>224</v>
      </c>
      <c r="V896" s="231" t="s">
        <v>224</v>
      </c>
      <c r="W896" s="231" t="s">
        <v>224</v>
      </c>
      <c r="X896" s="231" t="s">
        <v>224</v>
      </c>
      <c r="Y896" s="231" t="s">
        <v>224</v>
      </c>
      <c r="Z896" s="231" t="s">
        <v>224</v>
      </c>
      <c r="AA896" s="231" t="s">
        <v>224</v>
      </c>
      <c r="AB896" s="231" t="s">
        <v>224</v>
      </c>
      <c r="AC896" s="231" t="s">
        <v>224</v>
      </c>
      <c r="AD896" s="231" t="s">
        <v>224</v>
      </c>
      <c r="AE896" s="231" t="s">
        <v>224</v>
      </c>
      <c r="AF896" s="231" t="s">
        <v>224</v>
      </c>
      <c r="AG896" s="231" t="s">
        <v>224</v>
      </c>
      <c r="AH896" s="231" t="s">
        <v>224</v>
      </c>
      <c r="AI896" s="231" t="s">
        <v>224</v>
      </c>
      <c r="AJ896" s="231" t="s">
        <v>224</v>
      </c>
      <c r="AK896" s="231" t="s">
        <v>224</v>
      </c>
      <c r="AL896" s="231" t="s">
        <v>223</v>
      </c>
      <c r="AM896" s="231" t="s">
        <v>223</v>
      </c>
      <c r="AN896" s="231" t="s">
        <v>223</v>
      </c>
      <c r="AO896" s="231" t="s">
        <v>223</v>
      </c>
      <c r="AP896" s="231" t="s">
        <v>223</v>
      </c>
      <c r="AQ896" s="231">
        <v>40</v>
      </c>
    </row>
    <row r="897" spans="1:43" x14ac:dyDescent="0.3">
      <c r="A897" s="231">
        <v>214854</v>
      </c>
      <c r="B897" s="231" t="s">
        <v>61</v>
      </c>
      <c r="C897" s="231" t="s">
        <v>224</v>
      </c>
      <c r="D897" s="231" t="s">
        <v>222</v>
      </c>
      <c r="E897" s="231" t="s">
        <v>224</v>
      </c>
      <c r="F897" s="231" t="s">
        <v>224</v>
      </c>
      <c r="G897" s="231" t="s">
        <v>224</v>
      </c>
      <c r="H897" s="231" t="s">
        <v>224</v>
      </c>
      <c r="I897" s="231" t="s">
        <v>224</v>
      </c>
      <c r="J897" s="231" t="s">
        <v>224</v>
      </c>
      <c r="K897" s="231" t="s">
        <v>224</v>
      </c>
      <c r="L897" s="231" t="s">
        <v>224</v>
      </c>
      <c r="M897" s="231" t="s">
        <v>222</v>
      </c>
      <c r="N897" s="231" t="s">
        <v>224</v>
      </c>
      <c r="O897" s="231" t="s">
        <v>222</v>
      </c>
      <c r="P897" s="231" t="s">
        <v>224</v>
      </c>
      <c r="Q897" s="231" t="s">
        <v>222</v>
      </c>
      <c r="R897" s="231" t="s">
        <v>224</v>
      </c>
      <c r="S897" s="231" t="s">
        <v>224</v>
      </c>
      <c r="T897" s="231" t="s">
        <v>224</v>
      </c>
      <c r="U897" s="231" t="s">
        <v>224</v>
      </c>
      <c r="V897" s="231" t="s">
        <v>224</v>
      </c>
      <c r="W897" s="231" t="s">
        <v>224</v>
      </c>
      <c r="X897" s="231" t="s">
        <v>224</v>
      </c>
      <c r="Y897" s="231" t="s">
        <v>224</v>
      </c>
      <c r="Z897" s="231" t="s">
        <v>224</v>
      </c>
      <c r="AA897" s="231" t="s">
        <v>222</v>
      </c>
      <c r="AB897" s="231" t="s">
        <v>222</v>
      </c>
      <c r="AC897" s="231" t="s">
        <v>224</v>
      </c>
      <c r="AD897" s="231" t="s">
        <v>222</v>
      </c>
      <c r="AE897" s="231" t="s">
        <v>222</v>
      </c>
      <c r="AF897" s="231" t="s">
        <v>224</v>
      </c>
      <c r="AG897" s="231" t="s">
        <v>224</v>
      </c>
      <c r="AH897" s="231" t="s">
        <v>224</v>
      </c>
      <c r="AI897" s="231" t="s">
        <v>224</v>
      </c>
      <c r="AJ897" s="231" t="s">
        <v>224</v>
      </c>
      <c r="AK897" s="231" t="s">
        <v>224</v>
      </c>
      <c r="AL897" s="231" t="s">
        <v>223</v>
      </c>
      <c r="AM897" s="231" t="s">
        <v>223</v>
      </c>
      <c r="AN897" s="231" t="s">
        <v>223</v>
      </c>
      <c r="AO897" s="231" t="s">
        <v>223</v>
      </c>
      <c r="AP897" s="231" t="s">
        <v>223</v>
      </c>
      <c r="AQ897" s="231">
        <v>40</v>
      </c>
    </row>
    <row r="898" spans="1:43" x14ac:dyDescent="0.3">
      <c r="A898" s="231">
        <v>214855</v>
      </c>
      <c r="B898" s="231" t="s">
        <v>61</v>
      </c>
      <c r="C898" s="231" t="s">
        <v>224</v>
      </c>
      <c r="D898" s="231" t="s">
        <v>224</v>
      </c>
      <c r="E898" s="231" t="s">
        <v>224</v>
      </c>
      <c r="F898" s="231" t="s">
        <v>224</v>
      </c>
      <c r="G898" s="231" t="s">
        <v>224</v>
      </c>
      <c r="H898" s="231" t="s">
        <v>224</v>
      </c>
      <c r="I898" s="231" t="s">
        <v>224</v>
      </c>
      <c r="J898" s="231" t="s">
        <v>224</v>
      </c>
      <c r="K898" s="231" t="s">
        <v>224</v>
      </c>
      <c r="L898" s="231" t="s">
        <v>224</v>
      </c>
      <c r="M898" s="231" t="s">
        <v>224</v>
      </c>
      <c r="N898" s="231" t="s">
        <v>224</v>
      </c>
      <c r="O898" s="231" t="s">
        <v>224</v>
      </c>
      <c r="P898" s="231" t="s">
        <v>222</v>
      </c>
      <c r="Q898" s="231" t="s">
        <v>222</v>
      </c>
      <c r="R898" s="231" t="s">
        <v>223</v>
      </c>
      <c r="S898" s="231" t="s">
        <v>224</v>
      </c>
      <c r="T898" s="231" t="s">
        <v>224</v>
      </c>
      <c r="U898" s="231" t="s">
        <v>224</v>
      </c>
      <c r="V898" s="231" t="s">
        <v>224</v>
      </c>
      <c r="W898" s="231" t="s">
        <v>224</v>
      </c>
      <c r="X898" s="231" t="s">
        <v>222</v>
      </c>
      <c r="Y898" s="231" t="s">
        <v>224</v>
      </c>
      <c r="Z898" s="231" t="s">
        <v>224</v>
      </c>
      <c r="AA898" s="231" t="s">
        <v>222</v>
      </c>
      <c r="AB898" s="231" t="s">
        <v>224</v>
      </c>
      <c r="AC898" s="231" t="s">
        <v>224</v>
      </c>
      <c r="AD898" s="231" t="s">
        <v>224</v>
      </c>
      <c r="AE898" s="231" t="s">
        <v>224</v>
      </c>
      <c r="AF898" s="231" t="s">
        <v>222</v>
      </c>
      <c r="AG898" s="231" t="s">
        <v>224</v>
      </c>
      <c r="AH898" s="231" t="s">
        <v>224</v>
      </c>
      <c r="AI898" s="231" t="s">
        <v>224</v>
      </c>
      <c r="AJ898" s="231" t="s">
        <v>224</v>
      </c>
      <c r="AK898" s="231" t="s">
        <v>224</v>
      </c>
      <c r="AL898" s="231" t="s">
        <v>223</v>
      </c>
      <c r="AM898" s="231" t="s">
        <v>223</v>
      </c>
      <c r="AN898" s="231" t="s">
        <v>223</v>
      </c>
      <c r="AO898" s="231" t="s">
        <v>223</v>
      </c>
      <c r="AP898" s="231" t="s">
        <v>223</v>
      </c>
      <c r="AQ898" s="231">
        <v>40</v>
      </c>
    </row>
    <row r="899" spans="1:43" x14ac:dyDescent="0.3">
      <c r="A899" s="231">
        <v>214856</v>
      </c>
      <c r="B899" s="231" t="s">
        <v>61</v>
      </c>
      <c r="C899" s="231" t="s">
        <v>224</v>
      </c>
      <c r="D899" s="231" t="s">
        <v>224</v>
      </c>
      <c r="E899" s="231" t="s">
        <v>224</v>
      </c>
      <c r="F899" s="231" t="s">
        <v>224</v>
      </c>
      <c r="G899" s="231" t="s">
        <v>222</v>
      </c>
      <c r="H899" s="231" t="s">
        <v>224</v>
      </c>
      <c r="I899" s="231" t="s">
        <v>224</v>
      </c>
      <c r="J899" s="231" t="s">
        <v>224</v>
      </c>
      <c r="K899" s="231" t="s">
        <v>224</v>
      </c>
      <c r="L899" s="231" t="s">
        <v>224</v>
      </c>
      <c r="M899" s="231" t="s">
        <v>224</v>
      </c>
      <c r="N899" s="231" t="s">
        <v>224</v>
      </c>
      <c r="O899" s="231" t="s">
        <v>224</v>
      </c>
      <c r="P899" s="231" t="s">
        <v>224</v>
      </c>
      <c r="Q899" s="231" t="s">
        <v>224</v>
      </c>
      <c r="R899" s="231" t="s">
        <v>224</v>
      </c>
      <c r="S899" s="231" t="s">
        <v>224</v>
      </c>
      <c r="T899" s="231" t="s">
        <v>224</v>
      </c>
      <c r="U899" s="231" t="s">
        <v>224</v>
      </c>
      <c r="V899" s="231" t="s">
        <v>224</v>
      </c>
      <c r="W899" s="231" t="s">
        <v>222</v>
      </c>
      <c r="X899" s="231" t="s">
        <v>224</v>
      </c>
      <c r="Y899" s="231" t="s">
        <v>222</v>
      </c>
      <c r="Z899" s="231" t="s">
        <v>224</v>
      </c>
      <c r="AA899" s="231" t="s">
        <v>224</v>
      </c>
      <c r="AB899" s="231" t="s">
        <v>222</v>
      </c>
      <c r="AC899" s="231" t="s">
        <v>224</v>
      </c>
      <c r="AD899" s="231" t="s">
        <v>224</v>
      </c>
      <c r="AE899" s="231" t="s">
        <v>224</v>
      </c>
      <c r="AF899" s="231" t="s">
        <v>224</v>
      </c>
      <c r="AG899" s="231" t="s">
        <v>224</v>
      </c>
      <c r="AH899" s="231" t="s">
        <v>224</v>
      </c>
      <c r="AI899" s="231" t="s">
        <v>224</v>
      </c>
      <c r="AJ899" s="231" t="s">
        <v>224</v>
      </c>
      <c r="AK899" s="231" t="s">
        <v>224</v>
      </c>
      <c r="AL899" s="231" t="s">
        <v>223</v>
      </c>
      <c r="AM899" s="231" t="s">
        <v>223</v>
      </c>
      <c r="AN899" s="231" t="s">
        <v>223</v>
      </c>
      <c r="AO899" s="231" t="s">
        <v>223</v>
      </c>
      <c r="AP899" s="231" t="s">
        <v>223</v>
      </c>
      <c r="AQ899" s="231">
        <v>40</v>
      </c>
    </row>
    <row r="900" spans="1:43" x14ac:dyDescent="0.3">
      <c r="A900" s="231">
        <v>214859</v>
      </c>
      <c r="B900" s="231" t="s">
        <v>61</v>
      </c>
      <c r="C900" s="231" t="s">
        <v>224</v>
      </c>
      <c r="D900" s="231" t="s">
        <v>224</v>
      </c>
      <c r="E900" s="231" t="s">
        <v>224</v>
      </c>
      <c r="F900" s="231" t="s">
        <v>224</v>
      </c>
      <c r="G900" s="231" t="s">
        <v>224</v>
      </c>
      <c r="H900" s="231" t="s">
        <v>224</v>
      </c>
      <c r="I900" s="231" t="s">
        <v>224</v>
      </c>
      <c r="J900" s="231" t="s">
        <v>224</v>
      </c>
      <c r="K900" s="231" t="s">
        <v>224</v>
      </c>
      <c r="L900" s="231" t="s">
        <v>224</v>
      </c>
      <c r="M900" s="231" t="s">
        <v>224</v>
      </c>
      <c r="N900" s="231" t="s">
        <v>224</v>
      </c>
      <c r="O900" s="231" t="s">
        <v>224</v>
      </c>
      <c r="P900" s="231" t="s">
        <v>224</v>
      </c>
      <c r="Q900" s="231" t="s">
        <v>224</v>
      </c>
      <c r="R900" s="231" t="s">
        <v>224</v>
      </c>
      <c r="S900" s="231" t="s">
        <v>224</v>
      </c>
      <c r="T900" s="231" t="s">
        <v>224</v>
      </c>
      <c r="U900" s="231" t="s">
        <v>224</v>
      </c>
      <c r="V900" s="231" t="s">
        <v>224</v>
      </c>
      <c r="W900" s="231" t="s">
        <v>224</v>
      </c>
      <c r="X900" s="231" t="s">
        <v>222</v>
      </c>
      <c r="Y900" s="231" t="s">
        <v>224</v>
      </c>
      <c r="Z900" s="231" t="s">
        <v>224</v>
      </c>
      <c r="AA900" s="231" t="s">
        <v>222</v>
      </c>
      <c r="AB900" s="231" t="s">
        <v>224</v>
      </c>
      <c r="AC900" s="231" t="s">
        <v>224</v>
      </c>
      <c r="AD900" s="231" t="s">
        <v>224</v>
      </c>
      <c r="AE900" s="231" t="s">
        <v>224</v>
      </c>
      <c r="AF900" s="231" t="s">
        <v>222</v>
      </c>
      <c r="AG900" s="231" t="s">
        <v>224</v>
      </c>
      <c r="AH900" s="231" t="s">
        <v>224</v>
      </c>
      <c r="AI900" s="231" t="s">
        <v>224</v>
      </c>
      <c r="AJ900" s="231" t="s">
        <v>224</v>
      </c>
      <c r="AK900" s="231" t="s">
        <v>224</v>
      </c>
      <c r="AL900" s="231" t="s">
        <v>223</v>
      </c>
      <c r="AM900" s="231" t="s">
        <v>223</v>
      </c>
      <c r="AN900" s="231" t="s">
        <v>223</v>
      </c>
      <c r="AO900" s="231" t="s">
        <v>223</v>
      </c>
      <c r="AP900" s="231" t="s">
        <v>223</v>
      </c>
      <c r="AQ900" s="231">
        <v>40</v>
      </c>
    </row>
    <row r="901" spans="1:43" x14ac:dyDescent="0.3">
      <c r="A901" s="231">
        <v>214873</v>
      </c>
      <c r="B901" s="231" t="s">
        <v>61</v>
      </c>
      <c r="C901" s="231" t="s">
        <v>222</v>
      </c>
      <c r="D901" s="231" t="s">
        <v>224</v>
      </c>
      <c r="E901" s="231" t="s">
        <v>224</v>
      </c>
      <c r="F901" s="231" t="s">
        <v>224</v>
      </c>
      <c r="G901" s="231" t="s">
        <v>224</v>
      </c>
      <c r="H901" s="231" t="s">
        <v>224</v>
      </c>
      <c r="I901" s="231" t="s">
        <v>224</v>
      </c>
      <c r="J901" s="231" t="s">
        <v>224</v>
      </c>
      <c r="K901" s="231" t="s">
        <v>224</v>
      </c>
      <c r="L901" s="231" t="s">
        <v>224</v>
      </c>
      <c r="M901" s="231" t="s">
        <v>222</v>
      </c>
      <c r="N901" s="231" t="s">
        <v>224</v>
      </c>
      <c r="O901" s="231" t="s">
        <v>224</v>
      </c>
      <c r="P901" s="231" t="s">
        <v>222</v>
      </c>
      <c r="Q901" s="231" t="s">
        <v>224</v>
      </c>
      <c r="R901" s="231" t="s">
        <v>224</v>
      </c>
      <c r="S901" s="231" t="s">
        <v>224</v>
      </c>
      <c r="T901" s="231" t="s">
        <v>224</v>
      </c>
      <c r="U901" s="231" t="s">
        <v>224</v>
      </c>
      <c r="V901" s="231" t="s">
        <v>224</v>
      </c>
      <c r="W901" s="231" t="s">
        <v>224</v>
      </c>
      <c r="X901" s="231" t="s">
        <v>222</v>
      </c>
      <c r="Y901" s="231" t="s">
        <v>222</v>
      </c>
      <c r="Z901" s="231" t="s">
        <v>224</v>
      </c>
      <c r="AA901" s="231" t="s">
        <v>222</v>
      </c>
      <c r="AB901" s="231" t="s">
        <v>222</v>
      </c>
      <c r="AC901" s="231" t="s">
        <v>224</v>
      </c>
      <c r="AD901" s="231" t="s">
        <v>224</v>
      </c>
      <c r="AE901" s="231" t="s">
        <v>224</v>
      </c>
      <c r="AF901" s="231" t="s">
        <v>222</v>
      </c>
      <c r="AG901" s="231" t="s">
        <v>224</v>
      </c>
      <c r="AH901" s="231" t="s">
        <v>224</v>
      </c>
      <c r="AI901" s="231" t="s">
        <v>224</v>
      </c>
      <c r="AJ901" s="231" t="s">
        <v>224</v>
      </c>
      <c r="AK901" s="231" t="s">
        <v>224</v>
      </c>
      <c r="AL901" s="231" t="s">
        <v>223</v>
      </c>
      <c r="AM901" s="231" t="s">
        <v>223</v>
      </c>
      <c r="AN901" s="231" t="s">
        <v>223</v>
      </c>
      <c r="AO901" s="231" t="s">
        <v>223</v>
      </c>
      <c r="AP901" s="231" t="s">
        <v>223</v>
      </c>
      <c r="AQ901" s="231">
        <v>40</v>
      </c>
    </row>
    <row r="902" spans="1:43" x14ac:dyDescent="0.3">
      <c r="A902" s="231">
        <v>214877</v>
      </c>
      <c r="B902" s="231" t="s">
        <v>61</v>
      </c>
      <c r="C902" s="231" t="s">
        <v>224</v>
      </c>
      <c r="D902" s="231" t="s">
        <v>224</v>
      </c>
      <c r="E902" s="231" t="s">
        <v>222</v>
      </c>
      <c r="F902" s="231" t="s">
        <v>224</v>
      </c>
      <c r="G902" s="231" t="s">
        <v>224</v>
      </c>
      <c r="H902" s="231" t="s">
        <v>224</v>
      </c>
      <c r="I902" s="231" t="s">
        <v>224</v>
      </c>
      <c r="J902" s="231" t="s">
        <v>224</v>
      </c>
      <c r="K902" s="231" t="s">
        <v>224</v>
      </c>
      <c r="L902" s="231" t="s">
        <v>224</v>
      </c>
      <c r="M902" s="231" t="s">
        <v>224</v>
      </c>
      <c r="N902" s="231" t="s">
        <v>224</v>
      </c>
      <c r="O902" s="231" t="s">
        <v>224</v>
      </c>
      <c r="P902" s="231" t="s">
        <v>224</v>
      </c>
      <c r="Q902" s="231" t="s">
        <v>224</v>
      </c>
      <c r="R902" s="231" t="s">
        <v>224</v>
      </c>
      <c r="S902" s="231" t="s">
        <v>224</v>
      </c>
      <c r="T902" s="231" t="s">
        <v>224</v>
      </c>
      <c r="U902" s="231" t="s">
        <v>224</v>
      </c>
      <c r="V902" s="231" t="s">
        <v>224</v>
      </c>
      <c r="W902" s="231" t="s">
        <v>222</v>
      </c>
      <c r="X902" s="231" t="s">
        <v>224</v>
      </c>
      <c r="Y902" s="231" t="s">
        <v>224</v>
      </c>
      <c r="Z902" s="231" t="s">
        <v>224</v>
      </c>
      <c r="AA902" s="231" t="s">
        <v>222</v>
      </c>
      <c r="AB902" s="231" t="s">
        <v>224</v>
      </c>
      <c r="AC902" s="231" t="s">
        <v>224</v>
      </c>
      <c r="AD902" s="231" t="s">
        <v>224</v>
      </c>
      <c r="AE902" s="231" t="s">
        <v>224</v>
      </c>
      <c r="AF902" s="231" t="s">
        <v>224</v>
      </c>
      <c r="AG902" s="231" t="s">
        <v>224</v>
      </c>
      <c r="AH902" s="231" t="s">
        <v>224</v>
      </c>
      <c r="AI902" s="231" t="s">
        <v>224</v>
      </c>
      <c r="AJ902" s="231" t="s">
        <v>224</v>
      </c>
      <c r="AK902" s="231" t="s">
        <v>224</v>
      </c>
      <c r="AL902" s="231" t="s">
        <v>223</v>
      </c>
      <c r="AM902" s="231" t="s">
        <v>223</v>
      </c>
      <c r="AN902" s="231" t="s">
        <v>223</v>
      </c>
      <c r="AO902" s="231" t="s">
        <v>223</v>
      </c>
      <c r="AP902" s="231" t="s">
        <v>223</v>
      </c>
      <c r="AQ902" s="231">
        <v>40</v>
      </c>
    </row>
    <row r="903" spans="1:43" x14ac:dyDescent="0.3">
      <c r="A903" s="231">
        <v>214880</v>
      </c>
      <c r="B903" s="231" t="s">
        <v>61</v>
      </c>
      <c r="C903" s="231" t="s">
        <v>224</v>
      </c>
      <c r="D903" s="231" t="s">
        <v>224</v>
      </c>
      <c r="E903" s="231" t="s">
        <v>224</v>
      </c>
      <c r="F903" s="231" t="s">
        <v>224</v>
      </c>
      <c r="G903" s="231" t="s">
        <v>222</v>
      </c>
      <c r="H903" s="231" t="s">
        <v>224</v>
      </c>
      <c r="I903" s="231" t="s">
        <v>224</v>
      </c>
      <c r="J903" s="231" t="s">
        <v>224</v>
      </c>
      <c r="K903" s="231" t="s">
        <v>224</v>
      </c>
      <c r="L903" s="231" t="s">
        <v>224</v>
      </c>
      <c r="M903" s="231" t="s">
        <v>224</v>
      </c>
      <c r="N903" s="231" t="s">
        <v>224</v>
      </c>
      <c r="O903" s="231" t="s">
        <v>224</v>
      </c>
      <c r="P903" s="231" t="s">
        <v>224</v>
      </c>
      <c r="Q903" s="231" t="s">
        <v>224</v>
      </c>
      <c r="R903" s="231" t="s">
        <v>224</v>
      </c>
      <c r="S903" s="231" t="s">
        <v>224</v>
      </c>
      <c r="T903" s="231" t="s">
        <v>224</v>
      </c>
      <c r="U903" s="231" t="s">
        <v>224</v>
      </c>
      <c r="V903" s="231" t="s">
        <v>224</v>
      </c>
      <c r="W903" s="231" t="s">
        <v>224</v>
      </c>
      <c r="X903" s="231" t="s">
        <v>222</v>
      </c>
      <c r="Y903" s="231" t="s">
        <v>222</v>
      </c>
      <c r="Z903" s="231" t="s">
        <v>222</v>
      </c>
      <c r="AA903" s="231" t="s">
        <v>222</v>
      </c>
      <c r="AB903" s="231" t="s">
        <v>224</v>
      </c>
      <c r="AC903" s="231" t="s">
        <v>224</v>
      </c>
      <c r="AD903" s="231" t="s">
        <v>224</v>
      </c>
      <c r="AE903" s="231" t="s">
        <v>224</v>
      </c>
      <c r="AF903" s="231" t="s">
        <v>224</v>
      </c>
      <c r="AG903" s="231" t="s">
        <v>224</v>
      </c>
      <c r="AH903" s="231" t="s">
        <v>224</v>
      </c>
      <c r="AI903" s="231" t="s">
        <v>224</v>
      </c>
      <c r="AJ903" s="231" t="s">
        <v>224</v>
      </c>
      <c r="AK903" s="231" t="s">
        <v>224</v>
      </c>
      <c r="AL903" s="231" t="s">
        <v>223</v>
      </c>
      <c r="AM903" s="231" t="s">
        <v>223</v>
      </c>
      <c r="AN903" s="231" t="s">
        <v>223</v>
      </c>
      <c r="AO903" s="231" t="s">
        <v>223</v>
      </c>
      <c r="AP903" s="231" t="s">
        <v>223</v>
      </c>
      <c r="AQ903" s="231">
        <v>40</v>
      </c>
    </row>
    <row r="904" spans="1:43" x14ac:dyDescent="0.3">
      <c r="A904" s="231">
        <v>214891</v>
      </c>
      <c r="B904" s="231" t="s">
        <v>61</v>
      </c>
      <c r="C904" s="231" t="s">
        <v>224</v>
      </c>
      <c r="D904" s="231" t="s">
        <v>222</v>
      </c>
      <c r="E904" s="231" t="s">
        <v>224</v>
      </c>
      <c r="F904" s="231" t="s">
        <v>222</v>
      </c>
      <c r="G904" s="231" t="s">
        <v>224</v>
      </c>
      <c r="H904" s="231" t="s">
        <v>224</v>
      </c>
      <c r="I904" s="231" t="s">
        <v>224</v>
      </c>
      <c r="J904" s="231" t="s">
        <v>224</v>
      </c>
      <c r="K904" s="231" t="s">
        <v>224</v>
      </c>
      <c r="L904" s="231" t="s">
        <v>224</v>
      </c>
      <c r="M904" s="231" t="s">
        <v>224</v>
      </c>
      <c r="N904" s="231" t="s">
        <v>224</v>
      </c>
      <c r="O904" s="231" t="s">
        <v>224</v>
      </c>
      <c r="P904" s="231" t="s">
        <v>224</v>
      </c>
      <c r="Q904" s="231" t="s">
        <v>224</v>
      </c>
      <c r="R904" s="231" t="s">
        <v>224</v>
      </c>
      <c r="S904" s="231" t="s">
        <v>224</v>
      </c>
      <c r="T904" s="231" t="s">
        <v>224</v>
      </c>
      <c r="U904" s="231" t="s">
        <v>224</v>
      </c>
      <c r="V904" s="231" t="s">
        <v>224</v>
      </c>
      <c r="W904" s="231" t="s">
        <v>224</v>
      </c>
      <c r="X904" s="231" t="s">
        <v>222</v>
      </c>
      <c r="Y904" s="231" t="s">
        <v>224</v>
      </c>
      <c r="Z904" s="231" t="s">
        <v>224</v>
      </c>
      <c r="AA904" s="231" t="s">
        <v>222</v>
      </c>
      <c r="AB904" s="231" t="s">
        <v>222</v>
      </c>
      <c r="AC904" s="231" t="s">
        <v>224</v>
      </c>
      <c r="AD904" s="231" t="s">
        <v>224</v>
      </c>
      <c r="AE904" s="231" t="s">
        <v>224</v>
      </c>
      <c r="AF904" s="231" t="s">
        <v>224</v>
      </c>
      <c r="AG904" s="231" t="s">
        <v>224</v>
      </c>
      <c r="AH904" s="231" t="s">
        <v>224</v>
      </c>
      <c r="AI904" s="231" t="s">
        <v>224</v>
      </c>
      <c r="AJ904" s="231" t="s">
        <v>224</v>
      </c>
      <c r="AK904" s="231" t="s">
        <v>224</v>
      </c>
      <c r="AL904" s="231" t="s">
        <v>223</v>
      </c>
      <c r="AM904" s="231" t="s">
        <v>223</v>
      </c>
      <c r="AN904" s="231" t="s">
        <v>223</v>
      </c>
      <c r="AO904" s="231" t="s">
        <v>223</v>
      </c>
      <c r="AP904" s="231" t="s">
        <v>223</v>
      </c>
      <c r="AQ904" s="231">
        <v>40</v>
      </c>
    </row>
    <row r="905" spans="1:43" x14ac:dyDescent="0.3">
      <c r="A905" s="231">
        <v>214935</v>
      </c>
      <c r="B905" s="231" t="s">
        <v>61</v>
      </c>
      <c r="C905" s="231" t="s">
        <v>224</v>
      </c>
      <c r="D905" s="231" t="s">
        <v>224</v>
      </c>
      <c r="E905" s="231" t="s">
        <v>224</v>
      </c>
      <c r="F905" s="231" t="s">
        <v>224</v>
      </c>
      <c r="G905" s="231" t="s">
        <v>224</v>
      </c>
      <c r="H905" s="231" t="s">
        <v>224</v>
      </c>
      <c r="I905" s="231" t="s">
        <v>224</v>
      </c>
      <c r="J905" s="231" t="s">
        <v>224</v>
      </c>
      <c r="K905" s="231" t="s">
        <v>224</v>
      </c>
      <c r="L905" s="231" t="s">
        <v>224</v>
      </c>
      <c r="M905" s="231" t="s">
        <v>224</v>
      </c>
      <c r="N905" s="231" t="s">
        <v>224</v>
      </c>
      <c r="O905" s="231" t="s">
        <v>224</v>
      </c>
      <c r="P905" s="231" t="s">
        <v>224</v>
      </c>
      <c r="Q905" s="231" t="s">
        <v>224</v>
      </c>
      <c r="R905" s="231" t="s">
        <v>224</v>
      </c>
      <c r="S905" s="231" t="s">
        <v>224</v>
      </c>
      <c r="T905" s="231" t="s">
        <v>224</v>
      </c>
      <c r="U905" s="231" t="s">
        <v>224</v>
      </c>
      <c r="V905" s="231" t="s">
        <v>224</v>
      </c>
      <c r="W905" s="231" t="s">
        <v>224</v>
      </c>
      <c r="X905" s="231" t="s">
        <v>223</v>
      </c>
      <c r="Y905" s="231" t="s">
        <v>224</v>
      </c>
      <c r="Z905" s="231" t="s">
        <v>224</v>
      </c>
      <c r="AA905" s="231" t="s">
        <v>224</v>
      </c>
      <c r="AB905" s="231" t="s">
        <v>224</v>
      </c>
      <c r="AC905" s="231" t="s">
        <v>224</v>
      </c>
      <c r="AD905" s="231" t="s">
        <v>224</v>
      </c>
      <c r="AE905" s="231" t="s">
        <v>224</v>
      </c>
      <c r="AF905" s="231" t="s">
        <v>224</v>
      </c>
      <c r="AG905" s="231" t="s">
        <v>224</v>
      </c>
      <c r="AH905" s="231" t="s">
        <v>224</v>
      </c>
      <c r="AI905" s="231" t="s">
        <v>224</v>
      </c>
      <c r="AJ905" s="231" t="s">
        <v>224</v>
      </c>
      <c r="AK905" s="231" t="s">
        <v>224</v>
      </c>
      <c r="AL905" s="231" t="s">
        <v>223</v>
      </c>
      <c r="AM905" s="231" t="s">
        <v>223</v>
      </c>
      <c r="AN905" s="231" t="s">
        <v>223</v>
      </c>
      <c r="AO905" s="231" t="s">
        <v>223</v>
      </c>
      <c r="AP905" s="231" t="s">
        <v>223</v>
      </c>
      <c r="AQ905" s="231">
        <v>40</v>
      </c>
    </row>
    <row r="906" spans="1:43" x14ac:dyDescent="0.3">
      <c r="A906" s="231">
        <v>214943</v>
      </c>
      <c r="B906" s="231" t="s">
        <v>61</v>
      </c>
      <c r="C906" s="231" t="s">
        <v>224</v>
      </c>
      <c r="D906" s="231" t="s">
        <v>224</v>
      </c>
      <c r="E906" s="231" t="s">
        <v>224</v>
      </c>
      <c r="F906" s="231" t="s">
        <v>224</v>
      </c>
      <c r="G906" s="231" t="s">
        <v>224</v>
      </c>
      <c r="H906" s="231" t="s">
        <v>224</v>
      </c>
      <c r="I906" s="231" t="s">
        <v>224</v>
      </c>
      <c r="J906" s="231" t="s">
        <v>224</v>
      </c>
      <c r="K906" s="231" t="s">
        <v>224</v>
      </c>
      <c r="L906" s="231" t="s">
        <v>224</v>
      </c>
      <c r="M906" s="231" t="s">
        <v>224</v>
      </c>
      <c r="N906" s="231" t="s">
        <v>224</v>
      </c>
      <c r="O906" s="231" t="s">
        <v>224</v>
      </c>
      <c r="P906" s="231" t="s">
        <v>224</v>
      </c>
      <c r="Q906" s="231" t="s">
        <v>224</v>
      </c>
      <c r="R906" s="231" t="s">
        <v>224</v>
      </c>
      <c r="S906" s="231" t="s">
        <v>224</v>
      </c>
      <c r="T906" s="231" t="s">
        <v>224</v>
      </c>
      <c r="U906" s="231" t="s">
        <v>224</v>
      </c>
      <c r="V906" s="231" t="s">
        <v>224</v>
      </c>
      <c r="W906" s="231" t="s">
        <v>224</v>
      </c>
      <c r="X906" s="231" t="s">
        <v>224</v>
      </c>
      <c r="Y906" s="231" t="s">
        <v>224</v>
      </c>
      <c r="Z906" s="231" t="s">
        <v>224</v>
      </c>
      <c r="AA906" s="231" t="s">
        <v>222</v>
      </c>
      <c r="AB906" s="231" t="s">
        <v>222</v>
      </c>
      <c r="AC906" s="231" t="s">
        <v>224</v>
      </c>
      <c r="AD906" s="231" t="s">
        <v>224</v>
      </c>
      <c r="AE906" s="231" t="s">
        <v>224</v>
      </c>
      <c r="AF906" s="231" t="s">
        <v>224</v>
      </c>
      <c r="AG906" s="231" t="s">
        <v>224</v>
      </c>
      <c r="AH906" s="231" t="s">
        <v>224</v>
      </c>
      <c r="AI906" s="231" t="s">
        <v>224</v>
      </c>
      <c r="AJ906" s="231" t="s">
        <v>224</v>
      </c>
      <c r="AK906" s="231" t="s">
        <v>224</v>
      </c>
      <c r="AL906" s="231" t="s">
        <v>223</v>
      </c>
      <c r="AM906" s="231" t="s">
        <v>223</v>
      </c>
      <c r="AN906" s="231" t="s">
        <v>223</v>
      </c>
      <c r="AO906" s="231" t="s">
        <v>223</v>
      </c>
      <c r="AP906" s="231" t="s">
        <v>223</v>
      </c>
      <c r="AQ906" s="231">
        <v>40</v>
      </c>
    </row>
    <row r="907" spans="1:43" x14ac:dyDescent="0.3">
      <c r="A907" s="231">
        <v>214960</v>
      </c>
      <c r="B907" s="231" t="s">
        <v>61</v>
      </c>
      <c r="C907" s="231" t="s">
        <v>224</v>
      </c>
      <c r="D907" s="231" t="s">
        <v>224</v>
      </c>
      <c r="E907" s="231" t="s">
        <v>224</v>
      </c>
      <c r="F907" s="231" t="s">
        <v>224</v>
      </c>
      <c r="G907" s="231" t="s">
        <v>224</v>
      </c>
      <c r="H907" s="231" t="s">
        <v>222</v>
      </c>
      <c r="I907" s="231" t="s">
        <v>224</v>
      </c>
      <c r="J907" s="231" t="s">
        <v>224</v>
      </c>
      <c r="K907" s="231" t="s">
        <v>224</v>
      </c>
      <c r="L907" s="231" t="s">
        <v>224</v>
      </c>
      <c r="M907" s="231" t="s">
        <v>224</v>
      </c>
      <c r="N907" s="231" t="s">
        <v>224</v>
      </c>
      <c r="O907" s="231" t="s">
        <v>224</v>
      </c>
      <c r="P907" s="231" t="s">
        <v>224</v>
      </c>
      <c r="Q907" s="231" t="s">
        <v>224</v>
      </c>
      <c r="R907" s="231" t="s">
        <v>224</v>
      </c>
      <c r="S907" s="231" t="s">
        <v>224</v>
      </c>
      <c r="T907" s="231" t="s">
        <v>224</v>
      </c>
      <c r="U907" s="231" t="s">
        <v>224</v>
      </c>
      <c r="V907" s="231" t="s">
        <v>224</v>
      </c>
      <c r="W907" s="231" t="s">
        <v>224</v>
      </c>
      <c r="X907" s="231" t="s">
        <v>224</v>
      </c>
      <c r="Y907" s="231" t="s">
        <v>224</v>
      </c>
      <c r="Z907" s="231" t="s">
        <v>224</v>
      </c>
      <c r="AA907" s="231" t="s">
        <v>224</v>
      </c>
      <c r="AB907" s="231" t="s">
        <v>223</v>
      </c>
      <c r="AC907" s="231" t="s">
        <v>224</v>
      </c>
      <c r="AD907" s="231" t="s">
        <v>224</v>
      </c>
      <c r="AE907" s="231" t="s">
        <v>224</v>
      </c>
      <c r="AF907" s="231" t="s">
        <v>224</v>
      </c>
      <c r="AG907" s="231" t="s">
        <v>224</v>
      </c>
      <c r="AH907" s="231" t="s">
        <v>224</v>
      </c>
      <c r="AI907" s="231" t="s">
        <v>224</v>
      </c>
      <c r="AJ907" s="231" t="s">
        <v>223</v>
      </c>
      <c r="AK907" s="231" t="s">
        <v>224</v>
      </c>
      <c r="AL907" s="231" t="s">
        <v>223</v>
      </c>
      <c r="AM907" s="231" t="s">
        <v>223</v>
      </c>
      <c r="AN907" s="231" t="s">
        <v>223</v>
      </c>
      <c r="AO907" s="231" t="s">
        <v>223</v>
      </c>
      <c r="AP907" s="231" t="s">
        <v>223</v>
      </c>
      <c r="AQ907" s="231">
        <v>40</v>
      </c>
    </row>
    <row r="908" spans="1:43" x14ac:dyDescent="0.3">
      <c r="A908" s="231">
        <v>214966</v>
      </c>
      <c r="B908" s="231" t="s">
        <v>61</v>
      </c>
      <c r="C908" s="231" t="s">
        <v>224</v>
      </c>
      <c r="D908" s="231" t="s">
        <v>224</v>
      </c>
      <c r="E908" s="231" t="s">
        <v>224</v>
      </c>
      <c r="F908" s="231" t="s">
        <v>224</v>
      </c>
      <c r="G908" s="231" t="s">
        <v>224</v>
      </c>
      <c r="H908" s="231" t="s">
        <v>224</v>
      </c>
      <c r="I908" s="231" t="s">
        <v>224</v>
      </c>
      <c r="J908" s="231" t="s">
        <v>224</v>
      </c>
      <c r="K908" s="231" t="s">
        <v>224</v>
      </c>
      <c r="L908" s="231" t="s">
        <v>224</v>
      </c>
      <c r="M908" s="231" t="s">
        <v>224</v>
      </c>
      <c r="N908" s="231" t="s">
        <v>224</v>
      </c>
      <c r="O908" s="231" t="s">
        <v>224</v>
      </c>
      <c r="P908" s="231" t="s">
        <v>224</v>
      </c>
      <c r="Q908" s="231" t="s">
        <v>224</v>
      </c>
      <c r="R908" s="231" t="s">
        <v>224</v>
      </c>
      <c r="S908" s="231" t="s">
        <v>224</v>
      </c>
      <c r="T908" s="231" t="s">
        <v>224</v>
      </c>
      <c r="U908" s="231" t="s">
        <v>224</v>
      </c>
      <c r="V908" s="231" t="s">
        <v>224</v>
      </c>
      <c r="W908" s="231" t="s">
        <v>224</v>
      </c>
      <c r="X908" s="231" t="s">
        <v>224</v>
      </c>
      <c r="Y908" s="231" t="s">
        <v>224</v>
      </c>
      <c r="Z908" s="231" t="s">
        <v>224</v>
      </c>
      <c r="AA908" s="231" t="s">
        <v>224</v>
      </c>
      <c r="AB908" s="231" t="s">
        <v>224</v>
      </c>
      <c r="AC908" s="231" t="s">
        <v>224</v>
      </c>
      <c r="AD908" s="231" t="s">
        <v>224</v>
      </c>
      <c r="AE908" s="231" t="s">
        <v>224</v>
      </c>
      <c r="AF908" s="231" t="s">
        <v>224</v>
      </c>
      <c r="AG908" s="231" t="s">
        <v>223</v>
      </c>
      <c r="AH908" s="231" t="s">
        <v>224</v>
      </c>
      <c r="AI908" s="231" t="s">
        <v>224</v>
      </c>
      <c r="AJ908" s="231" t="s">
        <v>223</v>
      </c>
      <c r="AK908" s="231" t="s">
        <v>223</v>
      </c>
      <c r="AL908" s="231" t="s">
        <v>223</v>
      </c>
      <c r="AM908" s="231" t="s">
        <v>223</v>
      </c>
      <c r="AN908" s="231" t="s">
        <v>223</v>
      </c>
      <c r="AO908" s="231" t="s">
        <v>223</v>
      </c>
      <c r="AP908" s="231" t="s">
        <v>223</v>
      </c>
      <c r="AQ908" s="231">
        <v>40</v>
      </c>
    </row>
    <row r="909" spans="1:43" x14ac:dyDescent="0.3">
      <c r="A909" s="231">
        <v>214991</v>
      </c>
      <c r="B909" s="231" t="s">
        <v>61</v>
      </c>
      <c r="C909" s="231" t="s">
        <v>224</v>
      </c>
      <c r="D909" s="231" t="s">
        <v>224</v>
      </c>
      <c r="E909" s="231" t="s">
        <v>224</v>
      </c>
      <c r="F909" s="231" t="s">
        <v>224</v>
      </c>
      <c r="G909" s="231" t="s">
        <v>224</v>
      </c>
      <c r="H909" s="231" t="s">
        <v>224</v>
      </c>
      <c r="I909" s="231" t="s">
        <v>224</v>
      </c>
      <c r="J909" s="231" t="s">
        <v>224</v>
      </c>
      <c r="K909" s="231" t="s">
        <v>224</v>
      </c>
      <c r="L909" s="231" t="s">
        <v>224</v>
      </c>
      <c r="M909" s="231" t="s">
        <v>224</v>
      </c>
      <c r="N909" s="231" t="s">
        <v>224</v>
      </c>
      <c r="O909" s="231" t="s">
        <v>224</v>
      </c>
      <c r="P909" s="231" t="s">
        <v>222</v>
      </c>
      <c r="Q909" s="231" t="s">
        <v>224</v>
      </c>
      <c r="R909" s="231" t="s">
        <v>224</v>
      </c>
      <c r="S909" s="231" t="s">
        <v>224</v>
      </c>
      <c r="T909" s="231" t="s">
        <v>224</v>
      </c>
      <c r="U909" s="231" t="s">
        <v>224</v>
      </c>
      <c r="V909" s="231" t="s">
        <v>224</v>
      </c>
      <c r="W909" s="231" t="s">
        <v>224</v>
      </c>
      <c r="X909" s="231" t="s">
        <v>224</v>
      </c>
      <c r="Y909" s="231" t="s">
        <v>224</v>
      </c>
      <c r="Z909" s="231" t="s">
        <v>222</v>
      </c>
      <c r="AA909" s="231" t="s">
        <v>224</v>
      </c>
      <c r="AB909" s="231" t="s">
        <v>224</v>
      </c>
      <c r="AC909" s="231" t="s">
        <v>224</v>
      </c>
      <c r="AD909" s="231" t="s">
        <v>224</v>
      </c>
      <c r="AE909" s="231" t="s">
        <v>224</v>
      </c>
      <c r="AF909" s="231" t="s">
        <v>224</v>
      </c>
      <c r="AG909" s="231" t="s">
        <v>224</v>
      </c>
      <c r="AH909" s="231" t="s">
        <v>224</v>
      </c>
      <c r="AI909" s="231" t="s">
        <v>224</v>
      </c>
      <c r="AJ909" s="231" t="s">
        <v>224</v>
      </c>
      <c r="AK909" s="231" t="s">
        <v>224</v>
      </c>
      <c r="AL909" s="231" t="s">
        <v>223</v>
      </c>
      <c r="AM909" s="231" t="s">
        <v>223</v>
      </c>
      <c r="AN909" s="231" t="s">
        <v>223</v>
      </c>
      <c r="AO909" s="231" t="s">
        <v>223</v>
      </c>
      <c r="AP909" s="231" t="s">
        <v>223</v>
      </c>
      <c r="AQ909" s="231">
        <v>40</v>
      </c>
    </row>
    <row r="910" spans="1:43" x14ac:dyDescent="0.3">
      <c r="A910" s="231">
        <v>215004</v>
      </c>
      <c r="B910" s="231" t="s">
        <v>61</v>
      </c>
      <c r="C910" s="231" t="s">
        <v>224</v>
      </c>
      <c r="D910" s="231" t="s">
        <v>224</v>
      </c>
      <c r="E910" s="231" t="s">
        <v>224</v>
      </c>
      <c r="F910" s="231" t="s">
        <v>224</v>
      </c>
      <c r="G910" s="231" t="s">
        <v>224</v>
      </c>
      <c r="H910" s="231" t="s">
        <v>224</v>
      </c>
      <c r="I910" s="231" t="s">
        <v>224</v>
      </c>
      <c r="J910" s="231" t="s">
        <v>224</v>
      </c>
      <c r="K910" s="231" t="s">
        <v>224</v>
      </c>
      <c r="L910" s="231" t="s">
        <v>224</v>
      </c>
      <c r="M910" s="231" t="s">
        <v>224</v>
      </c>
      <c r="N910" s="231" t="s">
        <v>224</v>
      </c>
      <c r="O910" s="231" t="s">
        <v>224</v>
      </c>
      <c r="P910" s="231" t="s">
        <v>224</v>
      </c>
      <c r="Q910" s="231" t="s">
        <v>224</v>
      </c>
      <c r="R910" s="231" t="s">
        <v>224</v>
      </c>
      <c r="S910" s="231" t="s">
        <v>224</v>
      </c>
      <c r="T910" s="231" t="s">
        <v>224</v>
      </c>
      <c r="U910" s="231" t="s">
        <v>224</v>
      </c>
      <c r="V910" s="231" t="s">
        <v>224</v>
      </c>
      <c r="W910" s="231" t="s">
        <v>223</v>
      </c>
      <c r="X910" s="231" t="s">
        <v>224</v>
      </c>
      <c r="Y910" s="231" t="s">
        <v>224</v>
      </c>
      <c r="Z910" s="231" t="s">
        <v>224</v>
      </c>
      <c r="AA910" s="231" t="s">
        <v>224</v>
      </c>
      <c r="AB910" s="231" t="s">
        <v>224</v>
      </c>
      <c r="AC910" s="231" t="s">
        <v>224</v>
      </c>
      <c r="AD910" s="231" t="s">
        <v>224</v>
      </c>
      <c r="AE910" s="231" t="s">
        <v>224</v>
      </c>
      <c r="AF910" s="231" t="s">
        <v>224</v>
      </c>
      <c r="AG910" s="231" t="s">
        <v>224</v>
      </c>
      <c r="AH910" s="231" t="s">
        <v>224</v>
      </c>
      <c r="AI910" s="231" t="s">
        <v>224</v>
      </c>
      <c r="AJ910" s="231" t="s">
        <v>224</v>
      </c>
      <c r="AK910" s="231" t="s">
        <v>224</v>
      </c>
      <c r="AL910" s="231" t="s">
        <v>223</v>
      </c>
      <c r="AM910" s="231" t="s">
        <v>223</v>
      </c>
      <c r="AN910" s="231" t="s">
        <v>223</v>
      </c>
      <c r="AO910" s="231" t="s">
        <v>223</v>
      </c>
      <c r="AP910" s="231" t="s">
        <v>223</v>
      </c>
      <c r="AQ910" s="231">
        <v>40</v>
      </c>
    </row>
    <row r="911" spans="1:43" x14ac:dyDescent="0.3">
      <c r="A911" s="231">
        <v>215012</v>
      </c>
      <c r="B911" s="231" t="s">
        <v>61</v>
      </c>
      <c r="C911" s="231" t="s">
        <v>224</v>
      </c>
      <c r="D911" s="231" t="s">
        <v>224</v>
      </c>
      <c r="E911" s="231" t="s">
        <v>224</v>
      </c>
      <c r="F911" s="231" t="s">
        <v>224</v>
      </c>
      <c r="G911" s="231" t="s">
        <v>224</v>
      </c>
      <c r="H911" s="231" t="s">
        <v>224</v>
      </c>
      <c r="I911" s="231" t="s">
        <v>224</v>
      </c>
      <c r="J911" s="231" t="s">
        <v>224</v>
      </c>
      <c r="K911" s="231" t="s">
        <v>224</v>
      </c>
      <c r="L911" s="231" t="s">
        <v>224</v>
      </c>
      <c r="M911" s="231" t="s">
        <v>224</v>
      </c>
      <c r="N911" s="231" t="s">
        <v>224</v>
      </c>
      <c r="O911" s="231" t="s">
        <v>224</v>
      </c>
      <c r="P911" s="231" t="s">
        <v>224</v>
      </c>
      <c r="Q911" s="231" t="s">
        <v>224</v>
      </c>
      <c r="R911" s="231" t="s">
        <v>224</v>
      </c>
      <c r="S911" s="231" t="s">
        <v>224</v>
      </c>
      <c r="T911" s="231" t="s">
        <v>224</v>
      </c>
      <c r="U911" s="231" t="s">
        <v>224</v>
      </c>
      <c r="V911" s="231" t="s">
        <v>224</v>
      </c>
      <c r="W911" s="231" t="s">
        <v>224</v>
      </c>
      <c r="X911" s="231" t="s">
        <v>224</v>
      </c>
      <c r="Y911" s="231" t="s">
        <v>224</v>
      </c>
      <c r="Z911" s="231" t="s">
        <v>224</v>
      </c>
      <c r="AA911" s="231" t="s">
        <v>224</v>
      </c>
      <c r="AB911" s="231" t="s">
        <v>223</v>
      </c>
      <c r="AC911" s="231" t="s">
        <v>223</v>
      </c>
      <c r="AD911" s="231" t="s">
        <v>224</v>
      </c>
      <c r="AE911" s="231" t="s">
        <v>222</v>
      </c>
      <c r="AF911" s="231" t="s">
        <v>224</v>
      </c>
      <c r="AG911" s="231" t="s">
        <v>224</v>
      </c>
      <c r="AH911" s="231" t="s">
        <v>223</v>
      </c>
      <c r="AI911" s="231" t="s">
        <v>224</v>
      </c>
      <c r="AJ911" s="231" t="s">
        <v>223</v>
      </c>
      <c r="AK911" s="231" t="s">
        <v>223</v>
      </c>
      <c r="AL911" s="231" t="s">
        <v>223</v>
      </c>
      <c r="AM911" s="231" t="s">
        <v>223</v>
      </c>
      <c r="AN911" s="231" t="s">
        <v>223</v>
      </c>
      <c r="AO911" s="231" t="s">
        <v>223</v>
      </c>
      <c r="AP911" s="231" t="s">
        <v>223</v>
      </c>
      <c r="AQ911" s="231">
        <v>40</v>
      </c>
    </row>
    <row r="912" spans="1:43" x14ac:dyDescent="0.3">
      <c r="A912" s="231">
        <v>215018</v>
      </c>
      <c r="B912" s="231" t="s">
        <v>61</v>
      </c>
      <c r="C912" s="231" t="s">
        <v>224</v>
      </c>
      <c r="D912" s="231" t="s">
        <v>224</v>
      </c>
      <c r="E912" s="231" t="s">
        <v>224</v>
      </c>
      <c r="F912" s="231" t="s">
        <v>224</v>
      </c>
      <c r="G912" s="231" t="s">
        <v>224</v>
      </c>
      <c r="H912" s="231" t="s">
        <v>224</v>
      </c>
      <c r="I912" s="231" t="s">
        <v>224</v>
      </c>
      <c r="J912" s="231" t="s">
        <v>224</v>
      </c>
      <c r="K912" s="231" t="s">
        <v>224</v>
      </c>
      <c r="L912" s="231" t="s">
        <v>224</v>
      </c>
      <c r="M912" s="231" t="s">
        <v>224</v>
      </c>
      <c r="N912" s="231" t="s">
        <v>224</v>
      </c>
      <c r="O912" s="231" t="s">
        <v>224</v>
      </c>
      <c r="P912" s="231" t="s">
        <v>224</v>
      </c>
      <c r="Q912" s="231" t="s">
        <v>224</v>
      </c>
      <c r="R912" s="231" t="s">
        <v>224</v>
      </c>
      <c r="S912" s="231" t="s">
        <v>224</v>
      </c>
      <c r="T912" s="231" t="s">
        <v>224</v>
      </c>
      <c r="U912" s="231" t="s">
        <v>224</v>
      </c>
      <c r="V912" s="231" t="s">
        <v>222</v>
      </c>
      <c r="W912" s="231" t="s">
        <v>224</v>
      </c>
      <c r="X912" s="231" t="s">
        <v>224</v>
      </c>
      <c r="Y912" s="231" t="s">
        <v>224</v>
      </c>
      <c r="Z912" s="231" t="s">
        <v>222</v>
      </c>
      <c r="AA912" s="231" t="s">
        <v>222</v>
      </c>
      <c r="AB912" s="231" t="s">
        <v>222</v>
      </c>
      <c r="AC912" s="231" t="s">
        <v>224</v>
      </c>
      <c r="AD912" s="231" t="s">
        <v>224</v>
      </c>
      <c r="AE912" s="231" t="s">
        <v>224</v>
      </c>
      <c r="AF912" s="231" t="s">
        <v>222</v>
      </c>
      <c r="AG912" s="231" t="s">
        <v>224</v>
      </c>
      <c r="AH912" s="231" t="s">
        <v>224</v>
      </c>
      <c r="AI912" s="231" t="s">
        <v>223</v>
      </c>
      <c r="AJ912" s="231" t="s">
        <v>224</v>
      </c>
      <c r="AK912" s="231" t="s">
        <v>223</v>
      </c>
      <c r="AL912" s="231" t="s">
        <v>223</v>
      </c>
      <c r="AM912" s="231" t="s">
        <v>223</v>
      </c>
      <c r="AN912" s="231" t="s">
        <v>223</v>
      </c>
      <c r="AO912" s="231" t="s">
        <v>223</v>
      </c>
      <c r="AP912" s="231" t="s">
        <v>223</v>
      </c>
      <c r="AQ912" s="231">
        <v>40</v>
      </c>
    </row>
    <row r="913" spans="1:43" x14ac:dyDescent="0.3">
      <c r="A913" s="231">
        <v>215045</v>
      </c>
      <c r="B913" s="231" t="s">
        <v>61</v>
      </c>
      <c r="C913" s="231" t="s">
        <v>224</v>
      </c>
      <c r="D913" s="231" t="s">
        <v>224</v>
      </c>
      <c r="E913" s="231" t="s">
        <v>224</v>
      </c>
      <c r="F913" s="231" t="s">
        <v>224</v>
      </c>
      <c r="G913" s="231" t="s">
        <v>224</v>
      </c>
      <c r="H913" s="231" t="s">
        <v>224</v>
      </c>
      <c r="I913" s="231" t="s">
        <v>224</v>
      </c>
      <c r="J913" s="231" t="s">
        <v>224</v>
      </c>
      <c r="K913" s="231" t="s">
        <v>224</v>
      </c>
      <c r="L913" s="231" t="s">
        <v>224</v>
      </c>
      <c r="M913" s="231" t="s">
        <v>224</v>
      </c>
      <c r="N913" s="231" t="s">
        <v>224</v>
      </c>
      <c r="O913" s="231" t="s">
        <v>224</v>
      </c>
      <c r="P913" s="231" t="s">
        <v>224</v>
      </c>
      <c r="Q913" s="231" t="s">
        <v>224</v>
      </c>
      <c r="R913" s="231" t="s">
        <v>224</v>
      </c>
      <c r="S913" s="231" t="s">
        <v>224</v>
      </c>
      <c r="T913" s="231" t="s">
        <v>224</v>
      </c>
      <c r="U913" s="231" t="s">
        <v>224</v>
      </c>
      <c r="V913" s="231" t="s">
        <v>224</v>
      </c>
      <c r="W913" s="231" t="s">
        <v>224</v>
      </c>
      <c r="X913" s="231" t="s">
        <v>224</v>
      </c>
      <c r="Y913" s="231" t="s">
        <v>224</v>
      </c>
      <c r="Z913" s="231" t="s">
        <v>224</v>
      </c>
      <c r="AA913" s="231" t="s">
        <v>224</v>
      </c>
      <c r="AB913" s="231" t="s">
        <v>222</v>
      </c>
      <c r="AC913" s="231" t="s">
        <v>224</v>
      </c>
      <c r="AD913" s="231" t="s">
        <v>224</v>
      </c>
      <c r="AE913" s="231" t="s">
        <v>224</v>
      </c>
      <c r="AF913" s="231" t="s">
        <v>224</v>
      </c>
      <c r="AG913" s="231" t="s">
        <v>224</v>
      </c>
      <c r="AH913" s="231" t="s">
        <v>224</v>
      </c>
      <c r="AI913" s="231" t="s">
        <v>224</v>
      </c>
      <c r="AJ913" s="231" t="s">
        <v>224</v>
      </c>
      <c r="AK913" s="231" t="s">
        <v>224</v>
      </c>
      <c r="AL913" s="231" t="s">
        <v>223</v>
      </c>
      <c r="AM913" s="231" t="s">
        <v>223</v>
      </c>
      <c r="AN913" s="231" t="s">
        <v>223</v>
      </c>
      <c r="AO913" s="231" t="s">
        <v>223</v>
      </c>
      <c r="AP913" s="231" t="s">
        <v>223</v>
      </c>
      <c r="AQ913" s="231">
        <v>40</v>
      </c>
    </row>
    <row r="914" spans="1:43" x14ac:dyDescent="0.3">
      <c r="A914" s="231">
        <v>215052</v>
      </c>
      <c r="B914" s="231" t="s">
        <v>61</v>
      </c>
      <c r="C914" s="231" t="s">
        <v>222</v>
      </c>
      <c r="D914" s="231" t="s">
        <v>222</v>
      </c>
      <c r="E914" s="231" t="s">
        <v>224</v>
      </c>
      <c r="F914" s="231" t="s">
        <v>224</v>
      </c>
      <c r="G914" s="231" t="s">
        <v>224</v>
      </c>
      <c r="H914" s="231" t="s">
        <v>224</v>
      </c>
      <c r="I914" s="231" t="s">
        <v>224</v>
      </c>
      <c r="J914" s="231" t="s">
        <v>224</v>
      </c>
      <c r="K914" s="231" t="s">
        <v>224</v>
      </c>
      <c r="L914" s="231" t="s">
        <v>224</v>
      </c>
      <c r="M914" s="231" t="s">
        <v>222</v>
      </c>
      <c r="N914" s="231" t="s">
        <v>224</v>
      </c>
      <c r="O914" s="231" t="s">
        <v>224</v>
      </c>
      <c r="P914" s="231" t="s">
        <v>224</v>
      </c>
      <c r="Q914" s="231" t="s">
        <v>222</v>
      </c>
      <c r="R914" s="231" t="s">
        <v>224</v>
      </c>
      <c r="S914" s="231" t="s">
        <v>224</v>
      </c>
      <c r="T914" s="231" t="s">
        <v>224</v>
      </c>
      <c r="U914" s="231" t="s">
        <v>224</v>
      </c>
      <c r="V914" s="231" t="s">
        <v>224</v>
      </c>
      <c r="W914" s="231" t="s">
        <v>222</v>
      </c>
      <c r="X914" s="231" t="s">
        <v>222</v>
      </c>
      <c r="Y914" s="231" t="s">
        <v>222</v>
      </c>
      <c r="Z914" s="231" t="s">
        <v>222</v>
      </c>
      <c r="AA914" s="231" t="s">
        <v>222</v>
      </c>
      <c r="AB914" s="231" t="s">
        <v>222</v>
      </c>
      <c r="AC914" s="231" t="s">
        <v>222</v>
      </c>
      <c r="AD914" s="231" t="s">
        <v>224</v>
      </c>
      <c r="AE914" s="231" t="s">
        <v>223</v>
      </c>
      <c r="AF914" s="231" t="s">
        <v>222</v>
      </c>
      <c r="AG914" s="231" t="s">
        <v>224</v>
      </c>
      <c r="AH914" s="231" t="s">
        <v>224</v>
      </c>
      <c r="AI914" s="231" t="s">
        <v>224</v>
      </c>
      <c r="AJ914" s="231" t="s">
        <v>224</v>
      </c>
      <c r="AK914" s="231" t="s">
        <v>224</v>
      </c>
      <c r="AL914" s="231" t="s">
        <v>223</v>
      </c>
      <c r="AM914" s="231" t="s">
        <v>223</v>
      </c>
      <c r="AN914" s="231" t="s">
        <v>223</v>
      </c>
      <c r="AO914" s="231" t="s">
        <v>223</v>
      </c>
      <c r="AP914" s="231" t="s">
        <v>223</v>
      </c>
      <c r="AQ914" s="231">
        <v>40</v>
      </c>
    </row>
    <row r="915" spans="1:43" x14ac:dyDescent="0.3">
      <c r="A915" s="231">
        <v>215070</v>
      </c>
      <c r="B915" s="231" t="s">
        <v>61</v>
      </c>
      <c r="C915" s="231" t="s">
        <v>224</v>
      </c>
      <c r="D915" s="231" t="s">
        <v>222</v>
      </c>
      <c r="E915" s="231" t="s">
        <v>222</v>
      </c>
      <c r="F915" s="231" t="s">
        <v>224</v>
      </c>
      <c r="G915" s="231" t="s">
        <v>224</v>
      </c>
      <c r="H915" s="231" t="s">
        <v>224</v>
      </c>
      <c r="I915" s="231" t="s">
        <v>224</v>
      </c>
      <c r="J915" s="231" t="s">
        <v>222</v>
      </c>
      <c r="K915" s="231" t="s">
        <v>224</v>
      </c>
      <c r="L915" s="231" t="s">
        <v>224</v>
      </c>
      <c r="M915" s="231" t="s">
        <v>224</v>
      </c>
      <c r="N915" s="231" t="s">
        <v>224</v>
      </c>
      <c r="O915" s="231" t="s">
        <v>224</v>
      </c>
      <c r="P915" s="231" t="s">
        <v>224</v>
      </c>
      <c r="Q915" s="231" t="s">
        <v>224</v>
      </c>
      <c r="R915" s="231" t="s">
        <v>224</v>
      </c>
      <c r="S915" s="231" t="s">
        <v>224</v>
      </c>
      <c r="T915" s="231" t="s">
        <v>224</v>
      </c>
      <c r="U915" s="231" t="s">
        <v>224</v>
      </c>
      <c r="V915" s="231" t="s">
        <v>224</v>
      </c>
      <c r="W915" s="231" t="s">
        <v>224</v>
      </c>
      <c r="X915" s="231" t="s">
        <v>222</v>
      </c>
      <c r="Y915" s="231" t="s">
        <v>222</v>
      </c>
      <c r="Z915" s="231" t="s">
        <v>222</v>
      </c>
      <c r="AA915" s="231" t="s">
        <v>224</v>
      </c>
      <c r="AB915" s="231" t="s">
        <v>224</v>
      </c>
      <c r="AC915" s="231" t="s">
        <v>224</v>
      </c>
      <c r="AD915" s="231" t="s">
        <v>224</v>
      </c>
      <c r="AE915" s="231" t="s">
        <v>222</v>
      </c>
      <c r="AF915" s="231" t="s">
        <v>224</v>
      </c>
      <c r="AG915" s="231" t="s">
        <v>224</v>
      </c>
      <c r="AH915" s="231" t="s">
        <v>224</v>
      </c>
      <c r="AI915" s="231" t="s">
        <v>224</v>
      </c>
      <c r="AJ915" s="231" t="s">
        <v>224</v>
      </c>
      <c r="AK915" s="231" t="s">
        <v>224</v>
      </c>
      <c r="AL915" s="231" t="s">
        <v>223</v>
      </c>
      <c r="AM915" s="231" t="s">
        <v>223</v>
      </c>
      <c r="AN915" s="231" t="s">
        <v>223</v>
      </c>
      <c r="AO915" s="231" t="s">
        <v>223</v>
      </c>
      <c r="AP915" s="231" t="s">
        <v>223</v>
      </c>
      <c r="AQ915" s="231">
        <v>40</v>
      </c>
    </row>
    <row r="916" spans="1:43" x14ac:dyDescent="0.3">
      <c r="A916" s="231">
        <v>215071</v>
      </c>
      <c r="B916" s="231" t="s">
        <v>61</v>
      </c>
      <c r="C916" s="231" t="s">
        <v>224</v>
      </c>
      <c r="D916" s="231" t="s">
        <v>224</v>
      </c>
      <c r="E916" s="231" t="s">
        <v>224</v>
      </c>
      <c r="F916" s="231" t="s">
        <v>224</v>
      </c>
      <c r="G916" s="231" t="s">
        <v>222</v>
      </c>
      <c r="H916" s="231" t="s">
        <v>224</v>
      </c>
      <c r="I916" s="231" t="s">
        <v>224</v>
      </c>
      <c r="J916" s="231" t="s">
        <v>224</v>
      </c>
      <c r="K916" s="231" t="s">
        <v>224</v>
      </c>
      <c r="L916" s="231" t="s">
        <v>224</v>
      </c>
      <c r="M916" s="231" t="s">
        <v>224</v>
      </c>
      <c r="N916" s="231" t="s">
        <v>222</v>
      </c>
      <c r="O916" s="231" t="s">
        <v>224</v>
      </c>
      <c r="P916" s="231" t="s">
        <v>222</v>
      </c>
      <c r="Q916" s="231" t="s">
        <v>224</v>
      </c>
      <c r="R916" s="231" t="s">
        <v>224</v>
      </c>
      <c r="S916" s="231" t="s">
        <v>224</v>
      </c>
      <c r="T916" s="231" t="s">
        <v>224</v>
      </c>
      <c r="U916" s="231" t="s">
        <v>222</v>
      </c>
      <c r="V916" s="231" t="s">
        <v>222</v>
      </c>
      <c r="W916" s="231" t="s">
        <v>222</v>
      </c>
      <c r="X916" s="231" t="s">
        <v>224</v>
      </c>
      <c r="Y916" s="231" t="s">
        <v>222</v>
      </c>
      <c r="Z916" s="231" t="s">
        <v>224</v>
      </c>
      <c r="AA916" s="231" t="s">
        <v>224</v>
      </c>
      <c r="AB916" s="231" t="s">
        <v>222</v>
      </c>
      <c r="AC916" s="231" t="s">
        <v>224</v>
      </c>
      <c r="AD916" s="231" t="s">
        <v>222</v>
      </c>
      <c r="AE916" s="231" t="s">
        <v>224</v>
      </c>
      <c r="AF916" s="231" t="s">
        <v>224</v>
      </c>
      <c r="AG916" s="231" t="s">
        <v>224</v>
      </c>
      <c r="AH916" s="231" t="s">
        <v>224</v>
      </c>
      <c r="AI916" s="231" t="s">
        <v>224</v>
      </c>
      <c r="AJ916" s="231" t="s">
        <v>224</v>
      </c>
      <c r="AK916" s="231" t="s">
        <v>224</v>
      </c>
      <c r="AL916" s="231" t="s">
        <v>223</v>
      </c>
      <c r="AM916" s="231" t="s">
        <v>223</v>
      </c>
      <c r="AN916" s="231" t="s">
        <v>223</v>
      </c>
      <c r="AO916" s="231" t="s">
        <v>223</v>
      </c>
      <c r="AP916" s="231" t="s">
        <v>223</v>
      </c>
      <c r="AQ916" s="231">
        <v>40</v>
      </c>
    </row>
    <row r="917" spans="1:43" x14ac:dyDescent="0.3">
      <c r="A917" s="231">
        <v>215096</v>
      </c>
      <c r="B917" s="231" t="s">
        <v>61</v>
      </c>
      <c r="C917" s="231" t="s">
        <v>224</v>
      </c>
      <c r="D917" s="231" t="s">
        <v>224</v>
      </c>
      <c r="E917" s="231" t="s">
        <v>224</v>
      </c>
      <c r="F917" s="231" t="s">
        <v>222</v>
      </c>
      <c r="G917" s="231" t="s">
        <v>222</v>
      </c>
      <c r="H917" s="231" t="s">
        <v>224</v>
      </c>
      <c r="I917" s="231" t="s">
        <v>224</v>
      </c>
      <c r="J917" s="231" t="s">
        <v>224</v>
      </c>
      <c r="K917" s="231" t="s">
        <v>224</v>
      </c>
      <c r="L917" s="231" t="s">
        <v>224</v>
      </c>
      <c r="M917" s="231" t="s">
        <v>224</v>
      </c>
      <c r="N917" s="231" t="s">
        <v>224</v>
      </c>
      <c r="O917" s="231" t="s">
        <v>224</v>
      </c>
      <c r="P917" s="231" t="s">
        <v>224</v>
      </c>
      <c r="Q917" s="231" t="s">
        <v>224</v>
      </c>
      <c r="R917" s="231" t="s">
        <v>224</v>
      </c>
      <c r="S917" s="231" t="s">
        <v>224</v>
      </c>
      <c r="T917" s="231" t="s">
        <v>224</v>
      </c>
      <c r="U917" s="231" t="s">
        <v>224</v>
      </c>
      <c r="V917" s="231" t="s">
        <v>224</v>
      </c>
      <c r="W917" s="231" t="s">
        <v>224</v>
      </c>
      <c r="X917" s="231" t="s">
        <v>223</v>
      </c>
      <c r="Y917" s="231" t="s">
        <v>224</v>
      </c>
      <c r="Z917" s="231" t="s">
        <v>224</v>
      </c>
      <c r="AA917" s="231" t="s">
        <v>222</v>
      </c>
      <c r="AB917" s="231" t="s">
        <v>224</v>
      </c>
      <c r="AC917" s="231" t="s">
        <v>224</v>
      </c>
      <c r="AD917" s="231" t="s">
        <v>224</v>
      </c>
      <c r="AE917" s="231" t="s">
        <v>224</v>
      </c>
      <c r="AF917" s="231" t="s">
        <v>224</v>
      </c>
      <c r="AG917" s="231" t="s">
        <v>224</v>
      </c>
      <c r="AH917" s="231" t="s">
        <v>224</v>
      </c>
      <c r="AI917" s="231" t="s">
        <v>224</v>
      </c>
      <c r="AJ917" s="231" t="s">
        <v>224</v>
      </c>
      <c r="AK917" s="231" t="s">
        <v>224</v>
      </c>
      <c r="AL917" s="231" t="s">
        <v>223</v>
      </c>
      <c r="AM917" s="231" t="s">
        <v>223</v>
      </c>
      <c r="AN917" s="231" t="s">
        <v>223</v>
      </c>
      <c r="AO917" s="231" t="s">
        <v>223</v>
      </c>
      <c r="AP917" s="231" t="s">
        <v>223</v>
      </c>
      <c r="AQ917" s="231">
        <v>40</v>
      </c>
    </row>
    <row r="918" spans="1:43" x14ac:dyDescent="0.3">
      <c r="A918" s="231">
        <v>215175</v>
      </c>
      <c r="B918" s="231" t="s">
        <v>61</v>
      </c>
      <c r="C918" s="231" t="s">
        <v>222</v>
      </c>
      <c r="D918" s="231" t="s">
        <v>222</v>
      </c>
      <c r="E918" s="231" t="s">
        <v>224</v>
      </c>
      <c r="F918" s="231" t="s">
        <v>222</v>
      </c>
      <c r="G918" s="231" t="s">
        <v>224</v>
      </c>
      <c r="H918" s="231" t="s">
        <v>224</v>
      </c>
      <c r="I918" s="231" t="s">
        <v>224</v>
      </c>
      <c r="J918" s="231" t="s">
        <v>224</v>
      </c>
      <c r="K918" s="231" t="s">
        <v>224</v>
      </c>
      <c r="L918" s="231" t="s">
        <v>224</v>
      </c>
      <c r="M918" s="231" t="s">
        <v>224</v>
      </c>
      <c r="N918" s="231" t="s">
        <v>224</v>
      </c>
      <c r="O918" s="231" t="s">
        <v>224</v>
      </c>
      <c r="P918" s="231" t="s">
        <v>224</v>
      </c>
      <c r="Q918" s="231" t="s">
        <v>224</v>
      </c>
      <c r="R918" s="231" t="s">
        <v>224</v>
      </c>
      <c r="S918" s="231" t="s">
        <v>224</v>
      </c>
      <c r="T918" s="231" t="s">
        <v>224</v>
      </c>
      <c r="U918" s="231" t="s">
        <v>224</v>
      </c>
      <c r="V918" s="231" t="s">
        <v>224</v>
      </c>
      <c r="W918" s="231" t="s">
        <v>224</v>
      </c>
      <c r="X918" s="231" t="s">
        <v>224</v>
      </c>
      <c r="Y918" s="231" t="s">
        <v>224</v>
      </c>
      <c r="Z918" s="231" t="s">
        <v>224</v>
      </c>
      <c r="AA918" s="231" t="s">
        <v>222</v>
      </c>
      <c r="AB918" s="231" t="s">
        <v>224</v>
      </c>
      <c r="AC918" s="231" t="s">
        <v>224</v>
      </c>
      <c r="AD918" s="231" t="s">
        <v>224</v>
      </c>
      <c r="AE918" s="231" t="s">
        <v>224</v>
      </c>
      <c r="AF918" s="231" t="s">
        <v>224</v>
      </c>
      <c r="AG918" s="231" t="s">
        <v>224</v>
      </c>
      <c r="AH918" s="231" t="s">
        <v>224</v>
      </c>
      <c r="AI918" s="231" t="s">
        <v>224</v>
      </c>
      <c r="AJ918" s="231" t="s">
        <v>224</v>
      </c>
      <c r="AK918" s="231" t="s">
        <v>224</v>
      </c>
      <c r="AL918" s="231" t="s">
        <v>223</v>
      </c>
      <c r="AM918" s="231" t="s">
        <v>223</v>
      </c>
      <c r="AN918" s="231" t="s">
        <v>223</v>
      </c>
      <c r="AO918" s="231" t="s">
        <v>223</v>
      </c>
      <c r="AP918" s="231" t="s">
        <v>223</v>
      </c>
      <c r="AQ918" s="231">
        <v>40</v>
      </c>
    </row>
    <row r="919" spans="1:43" x14ac:dyDescent="0.3">
      <c r="A919" s="231">
        <v>215210</v>
      </c>
      <c r="B919" s="231" t="s">
        <v>61</v>
      </c>
      <c r="C919" s="231" t="s">
        <v>222</v>
      </c>
      <c r="D919" s="231" t="s">
        <v>224</v>
      </c>
      <c r="E919" s="231" t="s">
        <v>222</v>
      </c>
      <c r="F919" s="231" t="s">
        <v>224</v>
      </c>
      <c r="G919" s="231" t="s">
        <v>224</v>
      </c>
      <c r="H919" s="231" t="s">
        <v>224</v>
      </c>
      <c r="I919" s="231" t="s">
        <v>222</v>
      </c>
      <c r="J919" s="231" t="s">
        <v>222</v>
      </c>
      <c r="K919" s="231" t="s">
        <v>224</v>
      </c>
      <c r="L919" s="231" t="s">
        <v>224</v>
      </c>
      <c r="M919" s="231" t="s">
        <v>224</v>
      </c>
      <c r="N919" s="231" t="s">
        <v>224</v>
      </c>
      <c r="O919" s="231" t="s">
        <v>224</v>
      </c>
      <c r="P919" s="231" t="s">
        <v>222</v>
      </c>
      <c r="Q919" s="231" t="s">
        <v>224</v>
      </c>
      <c r="R919" s="231" t="s">
        <v>224</v>
      </c>
      <c r="S919" s="231" t="s">
        <v>224</v>
      </c>
      <c r="T919" s="231" t="s">
        <v>224</v>
      </c>
      <c r="U919" s="231" t="s">
        <v>222</v>
      </c>
      <c r="V919" s="231" t="s">
        <v>224</v>
      </c>
      <c r="W919" s="231" t="s">
        <v>224</v>
      </c>
      <c r="X919" s="231" t="s">
        <v>224</v>
      </c>
      <c r="Y919" s="231" t="s">
        <v>224</v>
      </c>
      <c r="Z919" s="231" t="s">
        <v>222</v>
      </c>
      <c r="AA919" s="231" t="s">
        <v>222</v>
      </c>
      <c r="AB919" s="231" t="s">
        <v>222</v>
      </c>
      <c r="AC919" s="231" t="s">
        <v>224</v>
      </c>
      <c r="AD919" s="231" t="s">
        <v>224</v>
      </c>
      <c r="AE919" s="231" t="s">
        <v>222</v>
      </c>
      <c r="AF919" s="231" t="s">
        <v>224</v>
      </c>
      <c r="AG919" s="231" t="s">
        <v>224</v>
      </c>
      <c r="AH919" s="231" t="s">
        <v>224</v>
      </c>
      <c r="AI919" s="231" t="s">
        <v>224</v>
      </c>
      <c r="AJ919" s="231" t="s">
        <v>224</v>
      </c>
      <c r="AK919" s="231" t="s">
        <v>224</v>
      </c>
      <c r="AL919" s="231" t="s">
        <v>223</v>
      </c>
      <c r="AM919" s="231" t="s">
        <v>223</v>
      </c>
      <c r="AN919" s="231" t="s">
        <v>223</v>
      </c>
      <c r="AO919" s="231" t="s">
        <v>223</v>
      </c>
      <c r="AP919" s="231" t="s">
        <v>223</v>
      </c>
      <c r="AQ919" s="231">
        <v>40</v>
      </c>
    </row>
    <row r="920" spans="1:43" x14ac:dyDescent="0.3">
      <c r="A920" s="231">
        <v>215243</v>
      </c>
      <c r="B920" s="231" t="s">
        <v>61</v>
      </c>
      <c r="C920" s="231" t="s">
        <v>224</v>
      </c>
      <c r="D920" s="231" t="s">
        <v>224</v>
      </c>
      <c r="E920" s="231" t="s">
        <v>224</v>
      </c>
      <c r="F920" s="231" t="s">
        <v>224</v>
      </c>
      <c r="G920" s="231" t="s">
        <v>224</v>
      </c>
      <c r="H920" s="231" t="s">
        <v>224</v>
      </c>
      <c r="I920" s="231" t="s">
        <v>224</v>
      </c>
      <c r="J920" s="231" t="s">
        <v>224</v>
      </c>
      <c r="K920" s="231" t="s">
        <v>224</v>
      </c>
      <c r="L920" s="231" t="s">
        <v>224</v>
      </c>
      <c r="M920" s="231" t="s">
        <v>224</v>
      </c>
      <c r="N920" s="231" t="s">
        <v>224</v>
      </c>
      <c r="O920" s="231" t="s">
        <v>224</v>
      </c>
      <c r="P920" s="231" t="s">
        <v>224</v>
      </c>
      <c r="Q920" s="231" t="s">
        <v>224</v>
      </c>
      <c r="R920" s="231" t="s">
        <v>224</v>
      </c>
      <c r="S920" s="231" t="s">
        <v>224</v>
      </c>
      <c r="T920" s="231" t="s">
        <v>224</v>
      </c>
      <c r="U920" s="231" t="s">
        <v>224</v>
      </c>
      <c r="V920" s="231" t="s">
        <v>224</v>
      </c>
      <c r="W920" s="231" t="s">
        <v>224</v>
      </c>
      <c r="X920" s="231" t="s">
        <v>224</v>
      </c>
      <c r="Y920" s="231" t="s">
        <v>224</v>
      </c>
      <c r="Z920" s="231" t="s">
        <v>224</v>
      </c>
      <c r="AA920" s="231" t="s">
        <v>224</v>
      </c>
      <c r="AB920" s="231" t="s">
        <v>224</v>
      </c>
      <c r="AC920" s="231" t="s">
        <v>224</v>
      </c>
      <c r="AD920" s="231" t="s">
        <v>224</v>
      </c>
      <c r="AE920" s="231" t="s">
        <v>224</v>
      </c>
      <c r="AF920" s="231" t="s">
        <v>224</v>
      </c>
      <c r="AG920" s="231" t="s">
        <v>224</v>
      </c>
      <c r="AH920" s="231" t="s">
        <v>224</v>
      </c>
      <c r="AI920" s="231" t="s">
        <v>224</v>
      </c>
      <c r="AJ920" s="231" t="s">
        <v>224</v>
      </c>
      <c r="AK920" s="231" t="s">
        <v>224</v>
      </c>
      <c r="AL920" s="231" t="s">
        <v>223</v>
      </c>
      <c r="AM920" s="231" t="s">
        <v>223</v>
      </c>
      <c r="AN920" s="231" t="s">
        <v>223</v>
      </c>
      <c r="AO920" s="231" t="s">
        <v>223</v>
      </c>
      <c r="AP920" s="231" t="s">
        <v>223</v>
      </c>
      <c r="AQ920" s="231">
        <v>40</v>
      </c>
    </row>
    <row r="921" spans="1:43" x14ac:dyDescent="0.3">
      <c r="A921" s="231">
        <v>215254</v>
      </c>
      <c r="B921" s="231" t="s">
        <v>61</v>
      </c>
      <c r="C921" s="231" t="s">
        <v>224</v>
      </c>
      <c r="D921" s="231" t="s">
        <v>224</v>
      </c>
      <c r="E921" s="231" t="s">
        <v>224</v>
      </c>
      <c r="F921" s="231" t="s">
        <v>224</v>
      </c>
      <c r="G921" s="231" t="s">
        <v>224</v>
      </c>
      <c r="H921" s="231" t="s">
        <v>224</v>
      </c>
      <c r="I921" s="231" t="s">
        <v>224</v>
      </c>
      <c r="J921" s="231" t="s">
        <v>224</v>
      </c>
      <c r="K921" s="231" t="s">
        <v>224</v>
      </c>
      <c r="L921" s="231" t="s">
        <v>224</v>
      </c>
      <c r="M921" s="231" t="s">
        <v>224</v>
      </c>
      <c r="N921" s="231" t="s">
        <v>224</v>
      </c>
      <c r="O921" s="231" t="s">
        <v>224</v>
      </c>
      <c r="P921" s="231" t="s">
        <v>224</v>
      </c>
      <c r="Q921" s="231" t="s">
        <v>224</v>
      </c>
      <c r="R921" s="231" t="s">
        <v>224</v>
      </c>
      <c r="S921" s="231" t="s">
        <v>224</v>
      </c>
      <c r="T921" s="231" t="s">
        <v>224</v>
      </c>
      <c r="U921" s="231" t="s">
        <v>224</v>
      </c>
      <c r="V921" s="231" t="s">
        <v>224</v>
      </c>
      <c r="W921" s="231" t="s">
        <v>222</v>
      </c>
      <c r="X921" s="231" t="s">
        <v>224</v>
      </c>
      <c r="Y921" s="231" t="s">
        <v>222</v>
      </c>
      <c r="Z921" s="231" t="s">
        <v>224</v>
      </c>
      <c r="AA921" s="231" t="s">
        <v>224</v>
      </c>
      <c r="AB921" s="231" t="s">
        <v>224</v>
      </c>
      <c r="AC921" s="231" t="s">
        <v>224</v>
      </c>
      <c r="AD921" s="231" t="s">
        <v>224</v>
      </c>
      <c r="AE921" s="231" t="s">
        <v>223</v>
      </c>
      <c r="AF921" s="231" t="s">
        <v>224</v>
      </c>
      <c r="AG921" s="231" t="s">
        <v>224</v>
      </c>
      <c r="AH921" s="231" t="s">
        <v>224</v>
      </c>
      <c r="AI921" s="231" t="s">
        <v>224</v>
      </c>
      <c r="AJ921" s="231" t="s">
        <v>224</v>
      </c>
      <c r="AK921" s="231" t="s">
        <v>224</v>
      </c>
      <c r="AL921" s="231" t="s">
        <v>223</v>
      </c>
      <c r="AM921" s="231" t="s">
        <v>223</v>
      </c>
      <c r="AN921" s="231" t="s">
        <v>223</v>
      </c>
      <c r="AO921" s="231" t="s">
        <v>223</v>
      </c>
      <c r="AP921" s="231" t="s">
        <v>223</v>
      </c>
      <c r="AQ921" s="231">
        <v>40</v>
      </c>
    </row>
    <row r="922" spans="1:43" x14ac:dyDescent="0.3">
      <c r="A922" s="231">
        <v>215270</v>
      </c>
      <c r="B922" s="231" t="s">
        <v>61</v>
      </c>
      <c r="C922" s="231" t="s">
        <v>222</v>
      </c>
      <c r="D922" s="231" t="s">
        <v>224</v>
      </c>
      <c r="E922" s="231" t="s">
        <v>224</v>
      </c>
      <c r="F922" s="231" t="s">
        <v>224</v>
      </c>
      <c r="G922" s="231" t="s">
        <v>222</v>
      </c>
      <c r="H922" s="231" t="s">
        <v>224</v>
      </c>
      <c r="I922" s="231" t="s">
        <v>224</v>
      </c>
      <c r="J922" s="231" t="s">
        <v>222</v>
      </c>
      <c r="K922" s="231" t="s">
        <v>224</v>
      </c>
      <c r="L922" s="231" t="s">
        <v>224</v>
      </c>
      <c r="M922" s="231" t="s">
        <v>222</v>
      </c>
      <c r="N922" s="231" t="s">
        <v>224</v>
      </c>
      <c r="O922" s="231" t="s">
        <v>224</v>
      </c>
      <c r="P922" s="231" t="s">
        <v>224</v>
      </c>
      <c r="Q922" s="231" t="s">
        <v>224</v>
      </c>
      <c r="R922" s="231" t="s">
        <v>224</v>
      </c>
      <c r="S922" s="231" t="s">
        <v>224</v>
      </c>
      <c r="T922" s="231" t="s">
        <v>224</v>
      </c>
      <c r="U922" s="231" t="s">
        <v>224</v>
      </c>
      <c r="V922" s="231" t="s">
        <v>224</v>
      </c>
      <c r="W922" s="231" t="s">
        <v>224</v>
      </c>
      <c r="X922" s="231" t="s">
        <v>222</v>
      </c>
      <c r="Y922" s="231" t="s">
        <v>222</v>
      </c>
      <c r="Z922" s="231" t="s">
        <v>222</v>
      </c>
      <c r="AA922" s="231" t="s">
        <v>224</v>
      </c>
      <c r="AB922" s="231" t="s">
        <v>224</v>
      </c>
      <c r="AC922" s="231" t="s">
        <v>222</v>
      </c>
      <c r="AD922" s="231" t="s">
        <v>224</v>
      </c>
      <c r="AE922" s="231" t="s">
        <v>223</v>
      </c>
      <c r="AF922" s="231" t="s">
        <v>224</v>
      </c>
      <c r="AG922" s="231" t="s">
        <v>224</v>
      </c>
      <c r="AH922" s="231" t="s">
        <v>224</v>
      </c>
      <c r="AI922" s="231" t="s">
        <v>223</v>
      </c>
      <c r="AJ922" s="231" t="s">
        <v>224</v>
      </c>
      <c r="AK922" s="231" t="s">
        <v>224</v>
      </c>
      <c r="AL922" s="231" t="s">
        <v>223</v>
      </c>
      <c r="AM922" s="231" t="s">
        <v>223</v>
      </c>
      <c r="AN922" s="231" t="s">
        <v>223</v>
      </c>
      <c r="AO922" s="231" t="s">
        <v>223</v>
      </c>
      <c r="AP922" s="231" t="s">
        <v>223</v>
      </c>
      <c r="AQ922" s="231">
        <v>40</v>
      </c>
    </row>
    <row r="923" spans="1:43" x14ac:dyDescent="0.3">
      <c r="A923" s="231">
        <v>215271</v>
      </c>
      <c r="B923" s="231" t="s">
        <v>61</v>
      </c>
      <c r="C923" s="231" t="s">
        <v>224</v>
      </c>
      <c r="D923" s="231" t="s">
        <v>222</v>
      </c>
      <c r="E923" s="231" t="s">
        <v>222</v>
      </c>
      <c r="F923" s="231" t="s">
        <v>224</v>
      </c>
      <c r="G923" s="231" t="s">
        <v>222</v>
      </c>
      <c r="H923" s="231" t="s">
        <v>222</v>
      </c>
      <c r="I923" s="231" t="s">
        <v>224</v>
      </c>
      <c r="J923" s="231" t="s">
        <v>224</v>
      </c>
      <c r="K923" s="231" t="s">
        <v>224</v>
      </c>
      <c r="L923" s="231" t="s">
        <v>224</v>
      </c>
      <c r="M923" s="231" t="s">
        <v>222</v>
      </c>
      <c r="N923" s="231" t="s">
        <v>224</v>
      </c>
      <c r="O923" s="231" t="s">
        <v>224</v>
      </c>
      <c r="P923" s="231" t="s">
        <v>224</v>
      </c>
      <c r="Q923" s="231" t="s">
        <v>224</v>
      </c>
      <c r="R923" s="231" t="s">
        <v>224</v>
      </c>
      <c r="S923" s="231" t="s">
        <v>224</v>
      </c>
      <c r="T923" s="231" t="s">
        <v>224</v>
      </c>
      <c r="U923" s="231" t="s">
        <v>224</v>
      </c>
      <c r="V923" s="231" t="s">
        <v>224</v>
      </c>
      <c r="W923" s="231" t="s">
        <v>224</v>
      </c>
      <c r="X923" s="231" t="s">
        <v>222</v>
      </c>
      <c r="Y923" s="231" t="s">
        <v>224</v>
      </c>
      <c r="Z923" s="231" t="s">
        <v>224</v>
      </c>
      <c r="AA923" s="231" t="s">
        <v>222</v>
      </c>
      <c r="AB923" s="231" t="s">
        <v>224</v>
      </c>
      <c r="AC923" s="231" t="s">
        <v>224</v>
      </c>
      <c r="AD923" s="231" t="s">
        <v>224</v>
      </c>
      <c r="AE923" s="231" t="s">
        <v>224</v>
      </c>
      <c r="AF923" s="231" t="s">
        <v>222</v>
      </c>
      <c r="AG923" s="231" t="s">
        <v>224</v>
      </c>
      <c r="AH923" s="231" t="s">
        <v>224</v>
      </c>
      <c r="AI923" s="231" t="s">
        <v>224</v>
      </c>
      <c r="AJ923" s="231" t="s">
        <v>224</v>
      </c>
      <c r="AK923" s="231" t="s">
        <v>224</v>
      </c>
      <c r="AL923" s="231" t="s">
        <v>223</v>
      </c>
      <c r="AM923" s="231" t="s">
        <v>223</v>
      </c>
      <c r="AN923" s="231" t="s">
        <v>223</v>
      </c>
      <c r="AO923" s="231" t="s">
        <v>223</v>
      </c>
      <c r="AP923" s="231" t="s">
        <v>223</v>
      </c>
      <c r="AQ923" s="231">
        <v>40</v>
      </c>
    </row>
    <row r="924" spans="1:43" x14ac:dyDescent="0.3">
      <c r="A924" s="231">
        <v>215290</v>
      </c>
      <c r="B924" s="231" t="s">
        <v>61</v>
      </c>
      <c r="C924" s="231" t="s">
        <v>224</v>
      </c>
      <c r="D924" s="231" t="s">
        <v>224</v>
      </c>
      <c r="E924" s="231" t="s">
        <v>224</v>
      </c>
      <c r="F924" s="231" t="s">
        <v>224</v>
      </c>
      <c r="G924" s="231" t="s">
        <v>224</v>
      </c>
      <c r="H924" s="231" t="s">
        <v>224</v>
      </c>
      <c r="I924" s="231" t="s">
        <v>224</v>
      </c>
      <c r="J924" s="231" t="s">
        <v>222</v>
      </c>
      <c r="K924" s="231" t="s">
        <v>224</v>
      </c>
      <c r="L924" s="231" t="s">
        <v>224</v>
      </c>
      <c r="M924" s="231" t="s">
        <v>222</v>
      </c>
      <c r="N924" s="231" t="s">
        <v>224</v>
      </c>
      <c r="O924" s="231" t="s">
        <v>224</v>
      </c>
      <c r="P924" s="231" t="s">
        <v>222</v>
      </c>
      <c r="Q924" s="231" t="s">
        <v>224</v>
      </c>
      <c r="R924" s="231" t="s">
        <v>224</v>
      </c>
      <c r="S924" s="231" t="s">
        <v>224</v>
      </c>
      <c r="T924" s="231" t="s">
        <v>224</v>
      </c>
      <c r="U924" s="231" t="s">
        <v>224</v>
      </c>
      <c r="V924" s="231" t="s">
        <v>224</v>
      </c>
      <c r="W924" s="231" t="s">
        <v>224</v>
      </c>
      <c r="X924" s="231" t="s">
        <v>222</v>
      </c>
      <c r="Y924" s="231" t="s">
        <v>222</v>
      </c>
      <c r="Z924" s="231" t="s">
        <v>222</v>
      </c>
      <c r="AA924" s="231" t="s">
        <v>222</v>
      </c>
      <c r="AB924" s="231" t="s">
        <v>222</v>
      </c>
      <c r="AC924" s="231" t="s">
        <v>224</v>
      </c>
      <c r="AD924" s="231" t="s">
        <v>224</v>
      </c>
      <c r="AE924" s="231" t="s">
        <v>222</v>
      </c>
      <c r="AF924" s="231" t="s">
        <v>224</v>
      </c>
      <c r="AG924" s="231" t="s">
        <v>224</v>
      </c>
      <c r="AH924" s="231" t="s">
        <v>224</v>
      </c>
      <c r="AI924" s="231" t="s">
        <v>224</v>
      </c>
      <c r="AJ924" s="231" t="s">
        <v>224</v>
      </c>
      <c r="AK924" s="231" t="s">
        <v>224</v>
      </c>
      <c r="AL924" s="231" t="s">
        <v>223</v>
      </c>
      <c r="AM924" s="231" t="s">
        <v>223</v>
      </c>
      <c r="AN924" s="231" t="s">
        <v>223</v>
      </c>
      <c r="AO924" s="231" t="s">
        <v>223</v>
      </c>
      <c r="AP924" s="231" t="s">
        <v>223</v>
      </c>
      <c r="AQ924" s="231">
        <v>40</v>
      </c>
    </row>
    <row r="925" spans="1:43" x14ac:dyDescent="0.3">
      <c r="A925" s="231">
        <v>215294</v>
      </c>
      <c r="B925" s="231" t="s">
        <v>61</v>
      </c>
      <c r="C925" s="231" t="s">
        <v>224</v>
      </c>
      <c r="D925" s="231" t="s">
        <v>224</v>
      </c>
      <c r="E925" s="231" t="s">
        <v>224</v>
      </c>
      <c r="F925" s="231" t="s">
        <v>224</v>
      </c>
      <c r="G925" s="231" t="s">
        <v>224</v>
      </c>
      <c r="H925" s="231" t="s">
        <v>224</v>
      </c>
      <c r="I925" s="231" t="s">
        <v>224</v>
      </c>
      <c r="J925" s="231" t="s">
        <v>224</v>
      </c>
      <c r="K925" s="231" t="s">
        <v>224</v>
      </c>
      <c r="L925" s="231" t="s">
        <v>224</v>
      </c>
      <c r="M925" s="231" t="s">
        <v>224</v>
      </c>
      <c r="N925" s="231" t="s">
        <v>224</v>
      </c>
      <c r="O925" s="231" t="s">
        <v>224</v>
      </c>
      <c r="P925" s="231" t="s">
        <v>224</v>
      </c>
      <c r="Q925" s="231" t="s">
        <v>224</v>
      </c>
      <c r="R925" s="231" t="s">
        <v>224</v>
      </c>
      <c r="S925" s="231" t="s">
        <v>224</v>
      </c>
      <c r="T925" s="231" t="s">
        <v>224</v>
      </c>
      <c r="U925" s="231" t="s">
        <v>224</v>
      </c>
      <c r="V925" s="231" t="s">
        <v>224</v>
      </c>
      <c r="W925" s="231" t="s">
        <v>224</v>
      </c>
      <c r="X925" s="231" t="s">
        <v>224</v>
      </c>
      <c r="Y925" s="231" t="s">
        <v>224</v>
      </c>
      <c r="Z925" s="231" t="s">
        <v>224</v>
      </c>
      <c r="AA925" s="231" t="s">
        <v>222</v>
      </c>
      <c r="AB925" s="231" t="s">
        <v>224</v>
      </c>
      <c r="AC925" s="231" t="s">
        <v>224</v>
      </c>
      <c r="AD925" s="231" t="s">
        <v>224</v>
      </c>
      <c r="AE925" s="231" t="s">
        <v>224</v>
      </c>
      <c r="AF925" s="231" t="s">
        <v>224</v>
      </c>
      <c r="AG925" s="231" t="s">
        <v>224</v>
      </c>
      <c r="AH925" s="231" t="s">
        <v>224</v>
      </c>
      <c r="AI925" s="231" t="s">
        <v>224</v>
      </c>
      <c r="AJ925" s="231" t="s">
        <v>224</v>
      </c>
      <c r="AK925" s="231" t="s">
        <v>224</v>
      </c>
      <c r="AL925" s="231" t="s">
        <v>223</v>
      </c>
      <c r="AM925" s="231" t="s">
        <v>223</v>
      </c>
      <c r="AN925" s="231" t="s">
        <v>223</v>
      </c>
      <c r="AO925" s="231" t="s">
        <v>223</v>
      </c>
      <c r="AP925" s="231" t="s">
        <v>223</v>
      </c>
      <c r="AQ925" s="231">
        <v>40</v>
      </c>
    </row>
    <row r="926" spans="1:43" x14ac:dyDescent="0.3">
      <c r="A926" s="231">
        <v>215297</v>
      </c>
      <c r="B926" s="231" t="s">
        <v>61</v>
      </c>
      <c r="C926" s="231" t="s">
        <v>224</v>
      </c>
      <c r="D926" s="231" t="s">
        <v>224</v>
      </c>
      <c r="E926" s="231" t="s">
        <v>224</v>
      </c>
      <c r="F926" s="231" t="s">
        <v>224</v>
      </c>
      <c r="G926" s="231" t="s">
        <v>224</v>
      </c>
      <c r="H926" s="231" t="s">
        <v>224</v>
      </c>
      <c r="I926" s="231" t="s">
        <v>224</v>
      </c>
      <c r="J926" s="231" t="s">
        <v>224</v>
      </c>
      <c r="K926" s="231" t="s">
        <v>224</v>
      </c>
      <c r="L926" s="231" t="s">
        <v>224</v>
      </c>
      <c r="M926" s="231" t="s">
        <v>224</v>
      </c>
      <c r="N926" s="231" t="s">
        <v>224</v>
      </c>
      <c r="O926" s="231" t="s">
        <v>224</v>
      </c>
      <c r="P926" s="231" t="s">
        <v>224</v>
      </c>
      <c r="Q926" s="231" t="s">
        <v>224</v>
      </c>
      <c r="R926" s="231" t="s">
        <v>224</v>
      </c>
      <c r="S926" s="231" t="s">
        <v>224</v>
      </c>
      <c r="T926" s="231" t="s">
        <v>224</v>
      </c>
      <c r="U926" s="231" t="s">
        <v>224</v>
      </c>
      <c r="V926" s="231" t="s">
        <v>224</v>
      </c>
      <c r="W926" s="231" t="s">
        <v>224</v>
      </c>
      <c r="X926" s="231" t="s">
        <v>224</v>
      </c>
      <c r="Y926" s="231" t="s">
        <v>222</v>
      </c>
      <c r="Z926" s="231" t="s">
        <v>224</v>
      </c>
      <c r="AA926" s="231" t="s">
        <v>224</v>
      </c>
      <c r="AB926" s="231" t="s">
        <v>222</v>
      </c>
      <c r="AC926" s="231" t="s">
        <v>224</v>
      </c>
      <c r="AD926" s="231" t="s">
        <v>223</v>
      </c>
      <c r="AE926" s="231" t="s">
        <v>223</v>
      </c>
      <c r="AF926" s="231" t="s">
        <v>224</v>
      </c>
      <c r="AG926" s="231" t="s">
        <v>223</v>
      </c>
      <c r="AH926" s="231" t="s">
        <v>223</v>
      </c>
      <c r="AI926" s="231" t="s">
        <v>224</v>
      </c>
      <c r="AJ926" s="231" t="s">
        <v>224</v>
      </c>
      <c r="AK926" s="231" t="s">
        <v>223</v>
      </c>
      <c r="AL926" s="231" t="s">
        <v>223</v>
      </c>
      <c r="AM926" s="231" t="s">
        <v>223</v>
      </c>
      <c r="AN926" s="231" t="s">
        <v>223</v>
      </c>
      <c r="AO926" s="231" t="s">
        <v>223</v>
      </c>
      <c r="AP926" s="231" t="s">
        <v>223</v>
      </c>
      <c r="AQ926" s="231">
        <v>40</v>
      </c>
    </row>
    <row r="927" spans="1:43" x14ac:dyDescent="0.3">
      <c r="A927" s="231">
        <v>215304</v>
      </c>
      <c r="B927" s="231" t="s">
        <v>61</v>
      </c>
      <c r="C927" s="231" t="s">
        <v>224</v>
      </c>
      <c r="D927" s="231" t="s">
        <v>224</v>
      </c>
      <c r="E927" s="231" t="s">
        <v>224</v>
      </c>
      <c r="F927" s="231" t="s">
        <v>224</v>
      </c>
      <c r="G927" s="231" t="s">
        <v>224</v>
      </c>
      <c r="H927" s="231" t="s">
        <v>224</v>
      </c>
      <c r="I927" s="231" t="s">
        <v>224</v>
      </c>
      <c r="J927" s="231" t="s">
        <v>224</v>
      </c>
      <c r="K927" s="231" t="s">
        <v>224</v>
      </c>
      <c r="L927" s="231" t="s">
        <v>224</v>
      </c>
      <c r="M927" s="231" t="s">
        <v>222</v>
      </c>
      <c r="N927" s="231" t="s">
        <v>224</v>
      </c>
      <c r="O927" s="231" t="s">
        <v>224</v>
      </c>
      <c r="P927" s="231" t="s">
        <v>224</v>
      </c>
      <c r="Q927" s="231" t="s">
        <v>224</v>
      </c>
      <c r="R927" s="231" t="s">
        <v>224</v>
      </c>
      <c r="S927" s="231" t="s">
        <v>224</v>
      </c>
      <c r="T927" s="231" t="s">
        <v>224</v>
      </c>
      <c r="U927" s="231" t="s">
        <v>224</v>
      </c>
      <c r="V927" s="231" t="s">
        <v>224</v>
      </c>
      <c r="W927" s="231" t="s">
        <v>222</v>
      </c>
      <c r="X927" s="231" t="s">
        <v>222</v>
      </c>
      <c r="Y927" s="231" t="s">
        <v>222</v>
      </c>
      <c r="Z927" s="231" t="s">
        <v>224</v>
      </c>
      <c r="AA927" s="231" t="s">
        <v>224</v>
      </c>
      <c r="AB927" s="231" t="s">
        <v>222</v>
      </c>
      <c r="AC927" s="231" t="s">
        <v>224</v>
      </c>
      <c r="AD927" s="231" t="s">
        <v>224</v>
      </c>
      <c r="AE927" s="231" t="s">
        <v>223</v>
      </c>
      <c r="AF927" s="231" t="s">
        <v>222</v>
      </c>
      <c r="AG927" s="231" t="s">
        <v>223</v>
      </c>
      <c r="AH927" s="231" t="s">
        <v>223</v>
      </c>
      <c r="AI927" s="231" t="s">
        <v>223</v>
      </c>
      <c r="AJ927" s="231" t="s">
        <v>224</v>
      </c>
      <c r="AK927" s="231" t="s">
        <v>223</v>
      </c>
      <c r="AL927" s="231" t="s">
        <v>223</v>
      </c>
      <c r="AM927" s="231" t="s">
        <v>223</v>
      </c>
      <c r="AN927" s="231" t="s">
        <v>223</v>
      </c>
      <c r="AO927" s="231" t="s">
        <v>223</v>
      </c>
      <c r="AP927" s="231" t="s">
        <v>223</v>
      </c>
      <c r="AQ927" s="231">
        <v>40</v>
      </c>
    </row>
    <row r="928" spans="1:43" x14ac:dyDescent="0.3">
      <c r="A928" s="231">
        <v>215317</v>
      </c>
      <c r="B928" s="231" t="s">
        <v>61</v>
      </c>
      <c r="C928" s="231" t="s">
        <v>224</v>
      </c>
      <c r="D928" s="231" t="s">
        <v>224</v>
      </c>
      <c r="E928" s="231" t="s">
        <v>224</v>
      </c>
      <c r="F928" s="231" t="s">
        <v>224</v>
      </c>
      <c r="G928" s="231" t="s">
        <v>224</v>
      </c>
      <c r="H928" s="231" t="s">
        <v>224</v>
      </c>
      <c r="I928" s="231" t="s">
        <v>224</v>
      </c>
      <c r="J928" s="231" t="s">
        <v>224</v>
      </c>
      <c r="K928" s="231" t="s">
        <v>224</v>
      </c>
      <c r="L928" s="231" t="s">
        <v>224</v>
      </c>
      <c r="M928" s="231" t="s">
        <v>224</v>
      </c>
      <c r="N928" s="231" t="s">
        <v>222</v>
      </c>
      <c r="O928" s="231" t="s">
        <v>224</v>
      </c>
      <c r="P928" s="231" t="s">
        <v>224</v>
      </c>
      <c r="Q928" s="231" t="s">
        <v>224</v>
      </c>
      <c r="R928" s="231" t="s">
        <v>224</v>
      </c>
      <c r="S928" s="231" t="s">
        <v>224</v>
      </c>
      <c r="T928" s="231" t="s">
        <v>224</v>
      </c>
      <c r="U928" s="231" t="s">
        <v>224</v>
      </c>
      <c r="V928" s="231" t="s">
        <v>224</v>
      </c>
      <c r="W928" s="231" t="s">
        <v>224</v>
      </c>
      <c r="X928" s="231" t="s">
        <v>224</v>
      </c>
      <c r="Y928" s="231" t="s">
        <v>224</v>
      </c>
      <c r="Z928" s="231" t="s">
        <v>224</v>
      </c>
      <c r="AA928" s="231" t="s">
        <v>224</v>
      </c>
      <c r="AB928" s="231" t="s">
        <v>224</v>
      </c>
      <c r="AC928" s="231" t="s">
        <v>224</v>
      </c>
      <c r="AD928" s="231" t="s">
        <v>224</v>
      </c>
      <c r="AE928" s="231" t="s">
        <v>224</v>
      </c>
      <c r="AF928" s="231" t="s">
        <v>224</v>
      </c>
      <c r="AG928" s="231" t="s">
        <v>224</v>
      </c>
      <c r="AH928" s="231" t="s">
        <v>224</v>
      </c>
      <c r="AI928" s="231" t="s">
        <v>224</v>
      </c>
      <c r="AJ928" s="231" t="s">
        <v>224</v>
      </c>
      <c r="AK928" s="231" t="s">
        <v>224</v>
      </c>
      <c r="AL928" s="231" t="s">
        <v>223</v>
      </c>
      <c r="AM928" s="231" t="s">
        <v>223</v>
      </c>
      <c r="AN928" s="231" t="s">
        <v>223</v>
      </c>
      <c r="AO928" s="231" t="s">
        <v>223</v>
      </c>
      <c r="AP928" s="231" t="s">
        <v>223</v>
      </c>
      <c r="AQ928" s="231">
        <v>40</v>
      </c>
    </row>
    <row r="929" spans="1:43" x14ac:dyDescent="0.3">
      <c r="A929" s="231">
        <v>215324</v>
      </c>
      <c r="B929" s="231" t="s">
        <v>61</v>
      </c>
      <c r="C929" s="231" t="s">
        <v>224</v>
      </c>
      <c r="D929" s="231" t="s">
        <v>224</v>
      </c>
      <c r="E929" s="231" t="s">
        <v>224</v>
      </c>
      <c r="F929" s="231" t="s">
        <v>224</v>
      </c>
      <c r="G929" s="231" t="s">
        <v>224</v>
      </c>
      <c r="H929" s="231" t="s">
        <v>224</v>
      </c>
      <c r="I929" s="231" t="s">
        <v>224</v>
      </c>
      <c r="J929" s="231" t="s">
        <v>224</v>
      </c>
      <c r="K929" s="231" t="s">
        <v>224</v>
      </c>
      <c r="L929" s="231" t="s">
        <v>224</v>
      </c>
      <c r="M929" s="231" t="s">
        <v>224</v>
      </c>
      <c r="N929" s="231" t="s">
        <v>224</v>
      </c>
      <c r="O929" s="231" t="s">
        <v>224</v>
      </c>
      <c r="P929" s="231" t="s">
        <v>224</v>
      </c>
      <c r="Q929" s="231" t="s">
        <v>224</v>
      </c>
      <c r="R929" s="231" t="s">
        <v>224</v>
      </c>
      <c r="S929" s="231" t="s">
        <v>224</v>
      </c>
      <c r="T929" s="231" t="s">
        <v>224</v>
      </c>
      <c r="U929" s="231" t="s">
        <v>222</v>
      </c>
      <c r="V929" s="231" t="s">
        <v>224</v>
      </c>
      <c r="W929" s="231" t="s">
        <v>224</v>
      </c>
      <c r="X929" s="231" t="s">
        <v>224</v>
      </c>
      <c r="Y929" s="231" t="s">
        <v>222</v>
      </c>
      <c r="Z929" s="231" t="s">
        <v>224</v>
      </c>
      <c r="AA929" s="231" t="s">
        <v>224</v>
      </c>
      <c r="AB929" s="231" t="s">
        <v>224</v>
      </c>
      <c r="AC929" s="231" t="s">
        <v>224</v>
      </c>
      <c r="AD929" s="231" t="s">
        <v>224</v>
      </c>
      <c r="AE929" s="231" t="s">
        <v>224</v>
      </c>
      <c r="AF929" s="231" t="s">
        <v>224</v>
      </c>
      <c r="AG929" s="231" t="s">
        <v>224</v>
      </c>
      <c r="AH929" s="231" t="s">
        <v>224</v>
      </c>
      <c r="AI929" s="231" t="s">
        <v>224</v>
      </c>
      <c r="AJ929" s="231" t="s">
        <v>224</v>
      </c>
      <c r="AK929" s="231" t="s">
        <v>224</v>
      </c>
      <c r="AL929" s="231" t="s">
        <v>223</v>
      </c>
      <c r="AM929" s="231" t="s">
        <v>223</v>
      </c>
      <c r="AN929" s="231" t="s">
        <v>223</v>
      </c>
      <c r="AO929" s="231" t="s">
        <v>223</v>
      </c>
      <c r="AP929" s="231" t="s">
        <v>223</v>
      </c>
      <c r="AQ929" s="231">
        <v>40</v>
      </c>
    </row>
    <row r="930" spans="1:43" x14ac:dyDescent="0.3">
      <c r="A930" s="231">
        <v>215326</v>
      </c>
      <c r="B930" s="231" t="s">
        <v>61</v>
      </c>
      <c r="C930" s="231" t="s">
        <v>224</v>
      </c>
      <c r="D930" s="231" t="s">
        <v>224</v>
      </c>
      <c r="E930" s="231" t="s">
        <v>224</v>
      </c>
      <c r="F930" s="231" t="s">
        <v>224</v>
      </c>
      <c r="G930" s="231" t="s">
        <v>224</v>
      </c>
      <c r="H930" s="231" t="s">
        <v>224</v>
      </c>
      <c r="I930" s="231" t="s">
        <v>224</v>
      </c>
      <c r="J930" s="231" t="s">
        <v>224</v>
      </c>
      <c r="K930" s="231" t="s">
        <v>224</v>
      </c>
      <c r="L930" s="231" t="s">
        <v>224</v>
      </c>
      <c r="M930" s="231" t="s">
        <v>224</v>
      </c>
      <c r="N930" s="231" t="s">
        <v>224</v>
      </c>
      <c r="O930" s="231" t="s">
        <v>224</v>
      </c>
      <c r="P930" s="231" t="s">
        <v>224</v>
      </c>
      <c r="Q930" s="231" t="s">
        <v>224</v>
      </c>
      <c r="R930" s="231" t="s">
        <v>224</v>
      </c>
      <c r="S930" s="231" t="s">
        <v>224</v>
      </c>
      <c r="T930" s="231" t="s">
        <v>224</v>
      </c>
      <c r="U930" s="231" t="s">
        <v>224</v>
      </c>
      <c r="V930" s="231" t="s">
        <v>224</v>
      </c>
      <c r="W930" s="231" t="s">
        <v>224</v>
      </c>
      <c r="X930" s="231" t="s">
        <v>224</v>
      </c>
      <c r="Y930" s="231" t="s">
        <v>224</v>
      </c>
      <c r="Z930" s="231" t="s">
        <v>224</v>
      </c>
      <c r="AA930" s="231" t="s">
        <v>222</v>
      </c>
      <c r="AB930" s="231" t="s">
        <v>222</v>
      </c>
      <c r="AC930" s="231" t="s">
        <v>222</v>
      </c>
      <c r="AD930" s="231" t="s">
        <v>224</v>
      </c>
      <c r="AE930" s="231" t="s">
        <v>224</v>
      </c>
      <c r="AF930" s="231" t="s">
        <v>224</v>
      </c>
      <c r="AG930" s="231" t="s">
        <v>224</v>
      </c>
      <c r="AH930" s="231" t="s">
        <v>224</v>
      </c>
      <c r="AI930" s="231" t="s">
        <v>224</v>
      </c>
      <c r="AJ930" s="231" t="s">
        <v>224</v>
      </c>
      <c r="AK930" s="231" t="s">
        <v>224</v>
      </c>
      <c r="AL930" s="231" t="s">
        <v>223</v>
      </c>
      <c r="AM930" s="231" t="s">
        <v>223</v>
      </c>
      <c r="AN930" s="231" t="s">
        <v>223</v>
      </c>
      <c r="AO930" s="231" t="s">
        <v>223</v>
      </c>
      <c r="AP930" s="231" t="s">
        <v>223</v>
      </c>
      <c r="AQ930" s="231">
        <v>40</v>
      </c>
    </row>
    <row r="931" spans="1:43" x14ac:dyDescent="0.3">
      <c r="A931" s="231">
        <v>215335</v>
      </c>
      <c r="B931" s="231" t="s">
        <v>61</v>
      </c>
      <c r="C931" s="231" t="s">
        <v>224</v>
      </c>
      <c r="D931" s="231" t="s">
        <v>224</v>
      </c>
      <c r="E931" s="231" t="s">
        <v>224</v>
      </c>
      <c r="F931" s="231" t="s">
        <v>224</v>
      </c>
      <c r="G931" s="231" t="s">
        <v>222</v>
      </c>
      <c r="H931" s="231" t="s">
        <v>222</v>
      </c>
      <c r="I931" s="231" t="s">
        <v>224</v>
      </c>
      <c r="J931" s="231" t="s">
        <v>224</v>
      </c>
      <c r="K931" s="231" t="s">
        <v>224</v>
      </c>
      <c r="L931" s="231" t="s">
        <v>224</v>
      </c>
      <c r="M931" s="231" t="s">
        <v>224</v>
      </c>
      <c r="N931" s="231" t="s">
        <v>224</v>
      </c>
      <c r="O931" s="231" t="s">
        <v>224</v>
      </c>
      <c r="P931" s="231" t="s">
        <v>222</v>
      </c>
      <c r="Q931" s="231" t="s">
        <v>222</v>
      </c>
      <c r="R931" s="231" t="s">
        <v>224</v>
      </c>
      <c r="S931" s="231" t="s">
        <v>224</v>
      </c>
      <c r="T931" s="231" t="s">
        <v>224</v>
      </c>
      <c r="U931" s="231" t="s">
        <v>224</v>
      </c>
      <c r="V931" s="231" t="s">
        <v>224</v>
      </c>
      <c r="W931" s="231" t="s">
        <v>224</v>
      </c>
      <c r="X931" s="231" t="s">
        <v>224</v>
      </c>
      <c r="Y931" s="231" t="s">
        <v>222</v>
      </c>
      <c r="Z931" s="231" t="s">
        <v>224</v>
      </c>
      <c r="AA931" s="231" t="s">
        <v>222</v>
      </c>
      <c r="AB931" s="231" t="s">
        <v>224</v>
      </c>
      <c r="AC931" s="231" t="s">
        <v>224</v>
      </c>
      <c r="AD931" s="231" t="s">
        <v>224</v>
      </c>
      <c r="AE931" s="231" t="s">
        <v>224</v>
      </c>
      <c r="AF931" s="231" t="s">
        <v>224</v>
      </c>
      <c r="AG931" s="231" t="s">
        <v>224</v>
      </c>
      <c r="AH931" s="231" t="s">
        <v>224</v>
      </c>
      <c r="AI931" s="231" t="s">
        <v>224</v>
      </c>
      <c r="AJ931" s="231" t="s">
        <v>224</v>
      </c>
      <c r="AK931" s="231" t="s">
        <v>224</v>
      </c>
      <c r="AL931" s="231" t="s">
        <v>223</v>
      </c>
      <c r="AM931" s="231" t="s">
        <v>223</v>
      </c>
      <c r="AN931" s="231" t="s">
        <v>223</v>
      </c>
      <c r="AO931" s="231" t="s">
        <v>223</v>
      </c>
      <c r="AP931" s="231" t="s">
        <v>223</v>
      </c>
      <c r="AQ931" s="231">
        <v>40</v>
      </c>
    </row>
    <row r="932" spans="1:43" x14ac:dyDescent="0.3">
      <c r="A932" s="231">
        <v>215347</v>
      </c>
      <c r="B932" s="231" t="s">
        <v>61</v>
      </c>
      <c r="C932" s="231" t="s">
        <v>224</v>
      </c>
      <c r="D932" s="231" t="s">
        <v>224</v>
      </c>
      <c r="E932" s="231" t="s">
        <v>224</v>
      </c>
      <c r="F932" s="231" t="s">
        <v>224</v>
      </c>
      <c r="G932" s="231" t="s">
        <v>223</v>
      </c>
      <c r="H932" s="231" t="s">
        <v>222</v>
      </c>
      <c r="I932" s="231" t="s">
        <v>224</v>
      </c>
      <c r="J932" s="231" t="s">
        <v>224</v>
      </c>
      <c r="K932" s="231" t="s">
        <v>224</v>
      </c>
      <c r="L932" s="231" t="s">
        <v>224</v>
      </c>
      <c r="M932" s="231" t="s">
        <v>224</v>
      </c>
      <c r="N932" s="231" t="s">
        <v>224</v>
      </c>
      <c r="O932" s="231" t="s">
        <v>224</v>
      </c>
      <c r="P932" s="231" t="s">
        <v>222</v>
      </c>
      <c r="Q932" s="231" t="s">
        <v>224</v>
      </c>
      <c r="R932" s="231" t="s">
        <v>224</v>
      </c>
      <c r="S932" s="231" t="s">
        <v>224</v>
      </c>
      <c r="T932" s="231" t="s">
        <v>224</v>
      </c>
      <c r="U932" s="231" t="s">
        <v>224</v>
      </c>
      <c r="V932" s="231" t="s">
        <v>224</v>
      </c>
      <c r="W932" s="231" t="s">
        <v>224</v>
      </c>
      <c r="X932" s="231" t="s">
        <v>222</v>
      </c>
      <c r="Y932" s="231" t="s">
        <v>224</v>
      </c>
      <c r="Z932" s="231" t="s">
        <v>224</v>
      </c>
      <c r="AA932" s="231" t="s">
        <v>222</v>
      </c>
      <c r="AB932" s="231" t="s">
        <v>224</v>
      </c>
      <c r="AC932" s="231" t="s">
        <v>224</v>
      </c>
      <c r="AD932" s="231" t="s">
        <v>224</v>
      </c>
      <c r="AE932" s="231" t="s">
        <v>224</v>
      </c>
      <c r="AF932" s="231" t="s">
        <v>224</v>
      </c>
      <c r="AG932" s="231" t="s">
        <v>223</v>
      </c>
      <c r="AH932" s="231" t="s">
        <v>223</v>
      </c>
      <c r="AI932" s="231" t="s">
        <v>224</v>
      </c>
      <c r="AJ932" s="231" t="s">
        <v>223</v>
      </c>
      <c r="AK932" s="231" t="s">
        <v>224</v>
      </c>
      <c r="AL932" s="231" t="s">
        <v>223</v>
      </c>
      <c r="AM932" s="231" t="s">
        <v>223</v>
      </c>
      <c r="AN932" s="231" t="s">
        <v>223</v>
      </c>
      <c r="AO932" s="231" t="s">
        <v>223</v>
      </c>
      <c r="AP932" s="231" t="s">
        <v>223</v>
      </c>
      <c r="AQ932" s="231">
        <v>40</v>
      </c>
    </row>
    <row r="933" spans="1:43" x14ac:dyDescent="0.3">
      <c r="A933" s="231">
        <v>215378</v>
      </c>
      <c r="B933" s="231" t="s">
        <v>61</v>
      </c>
      <c r="C933" s="231" t="s">
        <v>224</v>
      </c>
      <c r="D933" s="231" t="s">
        <v>224</v>
      </c>
      <c r="E933" s="231" t="s">
        <v>224</v>
      </c>
      <c r="F933" s="231" t="s">
        <v>224</v>
      </c>
      <c r="G933" s="231" t="s">
        <v>224</v>
      </c>
      <c r="H933" s="231" t="s">
        <v>224</v>
      </c>
      <c r="I933" s="231" t="s">
        <v>224</v>
      </c>
      <c r="J933" s="231" t="s">
        <v>224</v>
      </c>
      <c r="K933" s="231" t="s">
        <v>224</v>
      </c>
      <c r="L933" s="231" t="s">
        <v>224</v>
      </c>
      <c r="M933" s="231" t="s">
        <v>224</v>
      </c>
      <c r="N933" s="231" t="s">
        <v>224</v>
      </c>
      <c r="O933" s="231" t="s">
        <v>224</v>
      </c>
      <c r="P933" s="231" t="s">
        <v>224</v>
      </c>
      <c r="Q933" s="231" t="s">
        <v>224</v>
      </c>
      <c r="R933" s="231" t="s">
        <v>224</v>
      </c>
      <c r="S933" s="231" t="s">
        <v>224</v>
      </c>
      <c r="T933" s="231" t="s">
        <v>224</v>
      </c>
      <c r="U933" s="231" t="s">
        <v>224</v>
      </c>
      <c r="V933" s="231" t="s">
        <v>224</v>
      </c>
      <c r="W933" s="231" t="s">
        <v>224</v>
      </c>
      <c r="X933" s="231" t="s">
        <v>224</v>
      </c>
      <c r="Y933" s="231" t="s">
        <v>224</v>
      </c>
      <c r="Z933" s="231" t="s">
        <v>224</v>
      </c>
      <c r="AA933" s="231" t="s">
        <v>224</v>
      </c>
      <c r="AB933" s="231" t="s">
        <v>222</v>
      </c>
      <c r="AC933" s="231" t="s">
        <v>224</v>
      </c>
      <c r="AD933" s="231" t="s">
        <v>224</v>
      </c>
      <c r="AE933" s="231" t="s">
        <v>224</v>
      </c>
      <c r="AF933" s="231" t="s">
        <v>224</v>
      </c>
      <c r="AG933" s="231" t="s">
        <v>224</v>
      </c>
      <c r="AH933" s="231" t="s">
        <v>224</v>
      </c>
      <c r="AI933" s="231" t="s">
        <v>224</v>
      </c>
      <c r="AJ933" s="231" t="s">
        <v>224</v>
      </c>
      <c r="AK933" s="231" t="s">
        <v>224</v>
      </c>
      <c r="AL933" s="231" t="s">
        <v>223</v>
      </c>
      <c r="AM933" s="231" t="s">
        <v>223</v>
      </c>
      <c r="AN933" s="231" t="s">
        <v>223</v>
      </c>
      <c r="AO933" s="231" t="s">
        <v>223</v>
      </c>
      <c r="AP933" s="231" t="s">
        <v>223</v>
      </c>
      <c r="AQ933" s="231">
        <v>40</v>
      </c>
    </row>
    <row r="934" spans="1:43" x14ac:dyDescent="0.3">
      <c r="A934" s="231">
        <v>215383</v>
      </c>
      <c r="B934" s="231" t="s">
        <v>61</v>
      </c>
      <c r="C934" s="231" t="s">
        <v>224</v>
      </c>
      <c r="D934" s="231" t="s">
        <v>224</v>
      </c>
      <c r="E934" s="231" t="s">
        <v>224</v>
      </c>
      <c r="F934" s="231" t="s">
        <v>224</v>
      </c>
      <c r="G934" s="231" t="s">
        <v>224</v>
      </c>
      <c r="H934" s="231" t="s">
        <v>222</v>
      </c>
      <c r="I934" s="231" t="s">
        <v>222</v>
      </c>
      <c r="J934" s="231" t="s">
        <v>224</v>
      </c>
      <c r="K934" s="231" t="s">
        <v>224</v>
      </c>
      <c r="L934" s="231" t="s">
        <v>222</v>
      </c>
      <c r="M934" s="231" t="s">
        <v>224</v>
      </c>
      <c r="N934" s="231" t="s">
        <v>224</v>
      </c>
      <c r="O934" s="231" t="s">
        <v>224</v>
      </c>
      <c r="P934" s="231" t="s">
        <v>224</v>
      </c>
      <c r="Q934" s="231" t="s">
        <v>224</v>
      </c>
      <c r="R934" s="231" t="s">
        <v>224</v>
      </c>
      <c r="S934" s="231" t="s">
        <v>224</v>
      </c>
      <c r="T934" s="231" t="s">
        <v>224</v>
      </c>
      <c r="U934" s="231" t="s">
        <v>224</v>
      </c>
      <c r="V934" s="231" t="s">
        <v>224</v>
      </c>
      <c r="W934" s="231" t="s">
        <v>224</v>
      </c>
      <c r="X934" s="231" t="s">
        <v>224</v>
      </c>
      <c r="Y934" s="231" t="s">
        <v>224</v>
      </c>
      <c r="Z934" s="231" t="s">
        <v>222</v>
      </c>
      <c r="AA934" s="231" t="s">
        <v>224</v>
      </c>
      <c r="AB934" s="231" t="s">
        <v>222</v>
      </c>
      <c r="AC934" s="231" t="s">
        <v>222</v>
      </c>
      <c r="AD934" s="231" t="s">
        <v>224</v>
      </c>
      <c r="AE934" s="231" t="s">
        <v>223</v>
      </c>
      <c r="AF934" s="231" t="s">
        <v>224</v>
      </c>
      <c r="AG934" s="231" t="s">
        <v>223</v>
      </c>
      <c r="AH934" s="231" t="s">
        <v>224</v>
      </c>
      <c r="AI934" s="231" t="s">
        <v>224</v>
      </c>
      <c r="AJ934" s="231" t="s">
        <v>224</v>
      </c>
      <c r="AK934" s="231" t="s">
        <v>224</v>
      </c>
      <c r="AL934" s="231" t="s">
        <v>223</v>
      </c>
      <c r="AM934" s="231" t="s">
        <v>223</v>
      </c>
      <c r="AN934" s="231" t="s">
        <v>223</v>
      </c>
      <c r="AO934" s="231" t="s">
        <v>223</v>
      </c>
      <c r="AP934" s="231" t="s">
        <v>223</v>
      </c>
      <c r="AQ934" s="231">
        <v>40</v>
      </c>
    </row>
    <row r="935" spans="1:43" x14ac:dyDescent="0.3">
      <c r="A935" s="231">
        <v>215393</v>
      </c>
      <c r="B935" s="231" t="s">
        <v>61</v>
      </c>
      <c r="C935" s="231" t="s">
        <v>224</v>
      </c>
      <c r="D935" s="231" t="s">
        <v>224</v>
      </c>
      <c r="E935" s="231" t="s">
        <v>224</v>
      </c>
      <c r="F935" s="231" t="s">
        <v>224</v>
      </c>
      <c r="G935" s="231" t="s">
        <v>224</v>
      </c>
      <c r="H935" s="231" t="s">
        <v>224</v>
      </c>
      <c r="I935" s="231" t="s">
        <v>224</v>
      </c>
      <c r="J935" s="231" t="s">
        <v>224</v>
      </c>
      <c r="K935" s="231" t="s">
        <v>224</v>
      </c>
      <c r="L935" s="231" t="s">
        <v>224</v>
      </c>
      <c r="M935" s="231" t="s">
        <v>224</v>
      </c>
      <c r="N935" s="231" t="s">
        <v>224</v>
      </c>
      <c r="O935" s="231" t="s">
        <v>224</v>
      </c>
      <c r="P935" s="231" t="s">
        <v>224</v>
      </c>
      <c r="Q935" s="231" t="s">
        <v>224</v>
      </c>
      <c r="R935" s="231" t="s">
        <v>224</v>
      </c>
      <c r="S935" s="231" t="s">
        <v>224</v>
      </c>
      <c r="T935" s="231" t="s">
        <v>224</v>
      </c>
      <c r="U935" s="231" t="s">
        <v>224</v>
      </c>
      <c r="V935" s="231" t="s">
        <v>224</v>
      </c>
      <c r="W935" s="231" t="s">
        <v>224</v>
      </c>
      <c r="X935" s="231" t="s">
        <v>224</v>
      </c>
      <c r="Y935" s="231" t="s">
        <v>224</v>
      </c>
      <c r="Z935" s="231" t="s">
        <v>222</v>
      </c>
      <c r="AA935" s="231" t="s">
        <v>222</v>
      </c>
      <c r="AB935" s="231" t="s">
        <v>224</v>
      </c>
      <c r="AC935" s="231" t="s">
        <v>224</v>
      </c>
      <c r="AD935" s="231" t="s">
        <v>224</v>
      </c>
      <c r="AE935" s="231" t="s">
        <v>224</v>
      </c>
      <c r="AF935" s="231" t="s">
        <v>224</v>
      </c>
      <c r="AG935" s="231" t="s">
        <v>224</v>
      </c>
      <c r="AH935" s="231" t="s">
        <v>224</v>
      </c>
      <c r="AI935" s="231" t="s">
        <v>224</v>
      </c>
      <c r="AJ935" s="231" t="s">
        <v>224</v>
      </c>
      <c r="AK935" s="231" t="s">
        <v>224</v>
      </c>
      <c r="AL935" s="231" t="s">
        <v>223</v>
      </c>
      <c r="AM935" s="231" t="s">
        <v>223</v>
      </c>
      <c r="AN935" s="231" t="s">
        <v>223</v>
      </c>
      <c r="AO935" s="231" t="s">
        <v>223</v>
      </c>
      <c r="AP935" s="231" t="s">
        <v>223</v>
      </c>
      <c r="AQ935" s="231">
        <v>40</v>
      </c>
    </row>
    <row r="936" spans="1:43" x14ac:dyDescent="0.3">
      <c r="A936" s="231">
        <v>215395</v>
      </c>
      <c r="B936" s="231" t="s">
        <v>61</v>
      </c>
      <c r="C936" s="231" t="s">
        <v>224</v>
      </c>
      <c r="D936" s="231" t="s">
        <v>224</v>
      </c>
      <c r="E936" s="231" t="s">
        <v>224</v>
      </c>
      <c r="F936" s="231" t="s">
        <v>224</v>
      </c>
      <c r="G936" s="231" t="s">
        <v>224</v>
      </c>
      <c r="H936" s="231" t="s">
        <v>224</v>
      </c>
      <c r="I936" s="231" t="s">
        <v>224</v>
      </c>
      <c r="J936" s="231" t="s">
        <v>224</v>
      </c>
      <c r="K936" s="231" t="s">
        <v>224</v>
      </c>
      <c r="L936" s="231" t="s">
        <v>224</v>
      </c>
      <c r="M936" s="231" t="s">
        <v>224</v>
      </c>
      <c r="N936" s="231" t="s">
        <v>224</v>
      </c>
      <c r="O936" s="231" t="s">
        <v>224</v>
      </c>
      <c r="P936" s="231" t="s">
        <v>224</v>
      </c>
      <c r="Q936" s="231" t="s">
        <v>223</v>
      </c>
      <c r="R936" s="231" t="s">
        <v>224</v>
      </c>
      <c r="S936" s="231" t="s">
        <v>223</v>
      </c>
      <c r="T936" s="231" t="s">
        <v>224</v>
      </c>
      <c r="U936" s="231" t="s">
        <v>224</v>
      </c>
      <c r="V936" s="231" t="s">
        <v>224</v>
      </c>
      <c r="W936" s="231" t="s">
        <v>224</v>
      </c>
      <c r="X936" s="231" t="s">
        <v>224</v>
      </c>
      <c r="Y936" s="231" t="s">
        <v>224</v>
      </c>
      <c r="Z936" s="231" t="s">
        <v>224</v>
      </c>
      <c r="AA936" s="231" t="s">
        <v>224</v>
      </c>
      <c r="AB936" s="231" t="s">
        <v>224</v>
      </c>
      <c r="AC936" s="231" t="s">
        <v>223</v>
      </c>
      <c r="AD936" s="231" t="s">
        <v>224</v>
      </c>
      <c r="AE936" s="231" t="s">
        <v>224</v>
      </c>
      <c r="AF936" s="231" t="s">
        <v>224</v>
      </c>
      <c r="AG936" s="231" t="s">
        <v>224</v>
      </c>
      <c r="AH936" s="231" t="s">
        <v>224</v>
      </c>
      <c r="AI936" s="231" t="s">
        <v>224</v>
      </c>
      <c r="AJ936" s="231" t="s">
        <v>224</v>
      </c>
      <c r="AK936" s="231" t="s">
        <v>223</v>
      </c>
      <c r="AL936" s="231" t="s">
        <v>223</v>
      </c>
      <c r="AM936" s="231" t="s">
        <v>223</v>
      </c>
      <c r="AN936" s="231" t="s">
        <v>223</v>
      </c>
      <c r="AO936" s="231" t="s">
        <v>223</v>
      </c>
      <c r="AP936" s="231" t="s">
        <v>223</v>
      </c>
      <c r="AQ936" s="231">
        <v>40</v>
      </c>
    </row>
    <row r="937" spans="1:43" x14ac:dyDescent="0.3">
      <c r="A937" s="231">
        <v>215404</v>
      </c>
      <c r="B937" s="231" t="s">
        <v>61</v>
      </c>
      <c r="C937" s="231" t="s">
        <v>224</v>
      </c>
      <c r="D937" s="231" t="s">
        <v>224</v>
      </c>
      <c r="E937" s="231" t="s">
        <v>224</v>
      </c>
      <c r="F937" s="231" t="s">
        <v>224</v>
      </c>
      <c r="G937" s="231" t="s">
        <v>222</v>
      </c>
      <c r="H937" s="231" t="s">
        <v>222</v>
      </c>
      <c r="I937" s="231" t="s">
        <v>224</v>
      </c>
      <c r="J937" s="231" t="s">
        <v>224</v>
      </c>
      <c r="K937" s="231" t="s">
        <v>224</v>
      </c>
      <c r="L937" s="231" t="s">
        <v>224</v>
      </c>
      <c r="M937" s="231" t="s">
        <v>224</v>
      </c>
      <c r="N937" s="231" t="s">
        <v>224</v>
      </c>
      <c r="O937" s="231" t="s">
        <v>224</v>
      </c>
      <c r="P937" s="231" t="s">
        <v>224</v>
      </c>
      <c r="Q937" s="231" t="s">
        <v>224</v>
      </c>
      <c r="R937" s="231" t="s">
        <v>224</v>
      </c>
      <c r="S937" s="231" t="s">
        <v>224</v>
      </c>
      <c r="T937" s="231" t="s">
        <v>224</v>
      </c>
      <c r="U937" s="231" t="s">
        <v>224</v>
      </c>
      <c r="V937" s="231" t="s">
        <v>224</v>
      </c>
      <c r="W937" s="231" t="s">
        <v>224</v>
      </c>
      <c r="X937" s="231" t="s">
        <v>222</v>
      </c>
      <c r="Y937" s="231" t="s">
        <v>222</v>
      </c>
      <c r="Z937" s="231" t="s">
        <v>222</v>
      </c>
      <c r="AA937" s="231" t="s">
        <v>222</v>
      </c>
      <c r="AB937" s="231" t="s">
        <v>222</v>
      </c>
      <c r="AC937" s="231" t="s">
        <v>224</v>
      </c>
      <c r="AD937" s="231" t="s">
        <v>224</v>
      </c>
      <c r="AE937" s="231" t="s">
        <v>223</v>
      </c>
      <c r="AF937" s="231" t="s">
        <v>224</v>
      </c>
      <c r="AG937" s="231" t="s">
        <v>224</v>
      </c>
      <c r="AH937" s="231" t="s">
        <v>224</v>
      </c>
      <c r="AI937" s="231" t="s">
        <v>224</v>
      </c>
      <c r="AJ937" s="231" t="s">
        <v>224</v>
      </c>
      <c r="AK937" s="231" t="s">
        <v>224</v>
      </c>
      <c r="AL937" s="231" t="s">
        <v>223</v>
      </c>
      <c r="AM937" s="231" t="s">
        <v>223</v>
      </c>
      <c r="AN937" s="231" t="s">
        <v>223</v>
      </c>
      <c r="AO937" s="231" t="s">
        <v>223</v>
      </c>
      <c r="AP937" s="231" t="s">
        <v>223</v>
      </c>
      <c r="AQ937" s="231">
        <v>40</v>
      </c>
    </row>
    <row r="938" spans="1:43" x14ac:dyDescent="0.3">
      <c r="A938" s="231">
        <v>215437</v>
      </c>
      <c r="B938" s="231" t="s">
        <v>61</v>
      </c>
      <c r="C938" s="231" t="s">
        <v>224</v>
      </c>
      <c r="D938" s="231" t="s">
        <v>224</v>
      </c>
      <c r="E938" s="231" t="s">
        <v>224</v>
      </c>
      <c r="F938" s="231" t="s">
        <v>224</v>
      </c>
      <c r="G938" s="231" t="s">
        <v>224</v>
      </c>
      <c r="H938" s="231" t="s">
        <v>222</v>
      </c>
      <c r="I938" s="231" t="s">
        <v>224</v>
      </c>
      <c r="J938" s="231" t="s">
        <v>224</v>
      </c>
      <c r="K938" s="231" t="s">
        <v>224</v>
      </c>
      <c r="L938" s="231" t="s">
        <v>224</v>
      </c>
      <c r="M938" s="231" t="s">
        <v>224</v>
      </c>
      <c r="N938" s="231" t="s">
        <v>224</v>
      </c>
      <c r="O938" s="231" t="s">
        <v>224</v>
      </c>
      <c r="P938" s="231" t="s">
        <v>222</v>
      </c>
      <c r="Q938" s="231" t="s">
        <v>222</v>
      </c>
      <c r="R938" s="231" t="s">
        <v>224</v>
      </c>
      <c r="S938" s="231" t="s">
        <v>224</v>
      </c>
      <c r="T938" s="231" t="s">
        <v>222</v>
      </c>
      <c r="U938" s="231" t="s">
        <v>224</v>
      </c>
      <c r="V938" s="231" t="s">
        <v>224</v>
      </c>
      <c r="W938" s="231" t="s">
        <v>224</v>
      </c>
      <c r="X938" s="231" t="s">
        <v>224</v>
      </c>
      <c r="Y938" s="231" t="s">
        <v>224</v>
      </c>
      <c r="Z938" s="231" t="s">
        <v>222</v>
      </c>
      <c r="AA938" s="231" t="s">
        <v>222</v>
      </c>
      <c r="AB938" s="231" t="s">
        <v>224</v>
      </c>
      <c r="AC938" s="231" t="s">
        <v>224</v>
      </c>
      <c r="AD938" s="231" t="s">
        <v>224</v>
      </c>
      <c r="AE938" s="231" t="s">
        <v>222</v>
      </c>
      <c r="AF938" s="231" t="s">
        <v>222</v>
      </c>
      <c r="AG938" s="231" t="s">
        <v>224</v>
      </c>
      <c r="AH938" s="231" t="s">
        <v>224</v>
      </c>
      <c r="AI938" s="231" t="s">
        <v>224</v>
      </c>
      <c r="AJ938" s="231" t="s">
        <v>224</v>
      </c>
      <c r="AK938" s="231" t="s">
        <v>224</v>
      </c>
      <c r="AL938" s="231" t="s">
        <v>223</v>
      </c>
      <c r="AM938" s="231" t="s">
        <v>223</v>
      </c>
      <c r="AN938" s="231" t="s">
        <v>223</v>
      </c>
      <c r="AO938" s="231" t="s">
        <v>223</v>
      </c>
      <c r="AP938" s="231" t="s">
        <v>223</v>
      </c>
      <c r="AQ938" s="231">
        <v>40</v>
      </c>
    </row>
    <row r="939" spans="1:43" x14ac:dyDescent="0.3">
      <c r="A939" s="231">
        <v>215441</v>
      </c>
      <c r="B939" s="231" t="s">
        <v>61</v>
      </c>
      <c r="C939" s="231" t="s">
        <v>224</v>
      </c>
      <c r="D939" s="231" t="s">
        <v>224</v>
      </c>
      <c r="E939" s="231" t="s">
        <v>224</v>
      </c>
      <c r="F939" s="231" t="s">
        <v>224</v>
      </c>
      <c r="G939" s="231" t="s">
        <v>224</v>
      </c>
      <c r="H939" s="231" t="s">
        <v>224</v>
      </c>
      <c r="I939" s="231" t="s">
        <v>224</v>
      </c>
      <c r="J939" s="231" t="s">
        <v>224</v>
      </c>
      <c r="K939" s="231" t="s">
        <v>224</v>
      </c>
      <c r="L939" s="231" t="s">
        <v>224</v>
      </c>
      <c r="M939" s="231" t="s">
        <v>224</v>
      </c>
      <c r="N939" s="231" t="s">
        <v>224</v>
      </c>
      <c r="O939" s="231" t="s">
        <v>224</v>
      </c>
      <c r="P939" s="231" t="s">
        <v>224</v>
      </c>
      <c r="Q939" s="231" t="s">
        <v>224</v>
      </c>
      <c r="R939" s="231" t="s">
        <v>224</v>
      </c>
      <c r="S939" s="231" t="s">
        <v>224</v>
      </c>
      <c r="T939" s="231" t="s">
        <v>224</v>
      </c>
      <c r="U939" s="231" t="s">
        <v>224</v>
      </c>
      <c r="V939" s="231" t="s">
        <v>224</v>
      </c>
      <c r="W939" s="231" t="s">
        <v>224</v>
      </c>
      <c r="X939" s="231" t="s">
        <v>224</v>
      </c>
      <c r="Y939" s="231" t="s">
        <v>224</v>
      </c>
      <c r="Z939" s="231" t="s">
        <v>224</v>
      </c>
      <c r="AA939" s="231" t="s">
        <v>224</v>
      </c>
      <c r="AB939" s="231" t="s">
        <v>222</v>
      </c>
      <c r="AC939" s="231" t="s">
        <v>224</v>
      </c>
      <c r="AD939" s="231" t="s">
        <v>224</v>
      </c>
      <c r="AE939" s="231" t="s">
        <v>222</v>
      </c>
      <c r="AF939" s="231" t="s">
        <v>224</v>
      </c>
      <c r="AG939" s="231" t="s">
        <v>224</v>
      </c>
      <c r="AH939" s="231" t="s">
        <v>224</v>
      </c>
      <c r="AI939" s="231" t="s">
        <v>224</v>
      </c>
      <c r="AJ939" s="231" t="s">
        <v>224</v>
      </c>
      <c r="AK939" s="231" t="s">
        <v>224</v>
      </c>
      <c r="AL939" s="231" t="s">
        <v>223</v>
      </c>
      <c r="AM939" s="231" t="s">
        <v>223</v>
      </c>
      <c r="AN939" s="231" t="s">
        <v>223</v>
      </c>
      <c r="AO939" s="231" t="s">
        <v>223</v>
      </c>
      <c r="AP939" s="231" t="s">
        <v>223</v>
      </c>
      <c r="AQ939" s="231">
        <v>40</v>
      </c>
    </row>
    <row r="940" spans="1:43" x14ac:dyDescent="0.3">
      <c r="A940" s="231">
        <v>215464</v>
      </c>
      <c r="B940" s="231" t="s">
        <v>61</v>
      </c>
      <c r="C940" s="231" t="s">
        <v>224</v>
      </c>
      <c r="D940" s="231" t="s">
        <v>224</v>
      </c>
      <c r="E940" s="231" t="s">
        <v>224</v>
      </c>
      <c r="F940" s="231" t="s">
        <v>224</v>
      </c>
      <c r="G940" s="231" t="s">
        <v>224</v>
      </c>
      <c r="H940" s="231" t="s">
        <v>224</v>
      </c>
      <c r="I940" s="231" t="s">
        <v>224</v>
      </c>
      <c r="J940" s="231" t="s">
        <v>224</v>
      </c>
      <c r="K940" s="231" t="s">
        <v>224</v>
      </c>
      <c r="L940" s="231" t="s">
        <v>224</v>
      </c>
      <c r="M940" s="231" t="s">
        <v>224</v>
      </c>
      <c r="N940" s="231" t="s">
        <v>224</v>
      </c>
      <c r="O940" s="231" t="s">
        <v>224</v>
      </c>
      <c r="P940" s="231" t="s">
        <v>224</v>
      </c>
      <c r="Q940" s="231" t="s">
        <v>224</v>
      </c>
      <c r="R940" s="231" t="s">
        <v>224</v>
      </c>
      <c r="S940" s="231" t="s">
        <v>224</v>
      </c>
      <c r="T940" s="231" t="s">
        <v>224</v>
      </c>
      <c r="U940" s="231" t="s">
        <v>224</v>
      </c>
      <c r="V940" s="231" t="s">
        <v>224</v>
      </c>
      <c r="W940" s="231" t="s">
        <v>224</v>
      </c>
      <c r="X940" s="231" t="s">
        <v>224</v>
      </c>
      <c r="Y940" s="231" t="s">
        <v>224</v>
      </c>
      <c r="Z940" s="231" t="s">
        <v>224</v>
      </c>
      <c r="AA940" s="231" t="s">
        <v>224</v>
      </c>
      <c r="AB940" s="231" t="s">
        <v>224</v>
      </c>
      <c r="AC940" s="231" t="s">
        <v>224</v>
      </c>
      <c r="AD940" s="231" t="s">
        <v>224</v>
      </c>
      <c r="AE940" s="231" t="s">
        <v>224</v>
      </c>
      <c r="AF940" s="231" t="s">
        <v>224</v>
      </c>
      <c r="AG940" s="231" t="s">
        <v>224</v>
      </c>
      <c r="AH940" s="231" t="s">
        <v>224</v>
      </c>
      <c r="AI940" s="231" t="s">
        <v>224</v>
      </c>
      <c r="AJ940" s="231" t="s">
        <v>224</v>
      </c>
      <c r="AK940" s="231" t="s">
        <v>224</v>
      </c>
      <c r="AL940" s="231" t="s">
        <v>223</v>
      </c>
      <c r="AM940" s="231" t="s">
        <v>223</v>
      </c>
      <c r="AN940" s="231" t="s">
        <v>223</v>
      </c>
      <c r="AO940" s="231" t="s">
        <v>223</v>
      </c>
      <c r="AP940" s="231" t="s">
        <v>223</v>
      </c>
      <c r="AQ940" s="231">
        <v>40</v>
      </c>
    </row>
    <row r="941" spans="1:43" x14ac:dyDescent="0.3">
      <c r="A941" s="231">
        <v>215485</v>
      </c>
      <c r="B941" s="231" t="s">
        <v>61</v>
      </c>
      <c r="C941" s="231" t="s">
        <v>222</v>
      </c>
      <c r="D941" s="231" t="s">
        <v>224</v>
      </c>
      <c r="E941" s="231" t="s">
        <v>224</v>
      </c>
      <c r="F941" s="231" t="s">
        <v>224</v>
      </c>
      <c r="G941" s="231" t="s">
        <v>224</v>
      </c>
      <c r="H941" s="231" t="s">
        <v>224</v>
      </c>
      <c r="I941" s="231" t="s">
        <v>224</v>
      </c>
      <c r="J941" s="231" t="s">
        <v>224</v>
      </c>
      <c r="K941" s="231" t="s">
        <v>224</v>
      </c>
      <c r="L941" s="231" t="s">
        <v>224</v>
      </c>
      <c r="M941" s="231" t="s">
        <v>224</v>
      </c>
      <c r="N941" s="231" t="s">
        <v>224</v>
      </c>
      <c r="O941" s="231" t="s">
        <v>224</v>
      </c>
      <c r="P941" s="231" t="s">
        <v>224</v>
      </c>
      <c r="Q941" s="231" t="s">
        <v>224</v>
      </c>
      <c r="R941" s="231" t="s">
        <v>224</v>
      </c>
      <c r="S941" s="231" t="s">
        <v>224</v>
      </c>
      <c r="T941" s="231" t="s">
        <v>224</v>
      </c>
      <c r="U941" s="231" t="s">
        <v>224</v>
      </c>
      <c r="V941" s="231" t="s">
        <v>224</v>
      </c>
      <c r="W941" s="231" t="s">
        <v>224</v>
      </c>
      <c r="X941" s="231" t="s">
        <v>222</v>
      </c>
      <c r="Y941" s="231" t="s">
        <v>224</v>
      </c>
      <c r="Z941" s="231" t="s">
        <v>224</v>
      </c>
      <c r="AA941" s="231" t="s">
        <v>222</v>
      </c>
      <c r="AB941" s="231" t="s">
        <v>222</v>
      </c>
      <c r="AC941" s="231" t="s">
        <v>224</v>
      </c>
      <c r="AD941" s="231" t="s">
        <v>224</v>
      </c>
      <c r="AE941" s="231" t="s">
        <v>223</v>
      </c>
      <c r="AF941" s="231" t="s">
        <v>224</v>
      </c>
      <c r="AG941" s="231" t="s">
        <v>224</v>
      </c>
      <c r="AH941" s="231" t="s">
        <v>224</v>
      </c>
      <c r="AI941" s="231" t="s">
        <v>224</v>
      </c>
      <c r="AJ941" s="231" t="s">
        <v>224</v>
      </c>
      <c r="AK941" s="231" t="s">
        <v>224</v>
      </c>
      <c r="AL941" s="231" t="s">
        <v>223</v>
      </c>
      <c r="AM941" s="231" t="s">
        <v>223</v>
      </c>
      <c r="AN941" s="231" t="s">
        <v>223</v>
      </c>
      <c r="AO941" s="231" t="s">
        <v>223</v>
      </c>
      <c r="AP941" s="231" t="s">
        <v>223</v>
      </c>
      <c r="AQ941" s="231">
        <v>40</v>
      </c>
    </row>
    <row r="942" spans="1:43" x14ac:dyDescent="0.3">
      <c r="A942" s="231">
        <v>215492</v>
      </c>
      <c r="B942" s="231" t="s">
        <v>61</v>
      </c>
      <c r="C942" s="231" t="s">
        <v>224</v>
      </c>
      <c r="D942" s="231" t="s">
        <v>224</v>
      </c>
      <c r="E942" s="231" t="s">
        <v>224</v>
      </c>
      <c r="F942" s="231" t="s">
        <v>224</v>
      </c>
      <c r="G942" s="231" t="s">
        <v>224</v>
      </c>
      <c r="H942" s="231" t="s">
        <v>224</v>
      </c>
      <c r="I942" s="231" t="s">
        <v>224</v>
      </c>
      <c r="J942" s="231" t="s">
        <v>224</v>
      </c>
      <c r="K942" s="231" t="s">
        <v>224</v>
      </c>
      <c r="L942" s="231" t="s">
        <v>224</v>
      </c>
      <c r="M942" s="231" t="s">
        <v>224</v>
      </c>
      <c r="N942" s="231" t="s">
        <v>224</v>
      </c>
      <c r="O942" s="231" t="s">
        <v>224</v>
      </c>
      <c r="P942" s="231" t="s">
        <v>224</v>
      </c>
      <c r="Q942" s="231" t="s">
        <v>224</v>
      </c>
      <c r="R942" s="231" t="s">
        <v>224</v>
      </c>
      <c r="S942" s="231" t="s">
        <v>224</v>
      </c>
      <c r="T942" s="231" t="s">
        <v>224</v>
      </c>
      <c r="U942" s="231" t="s">
        <v>224</v>
      </c>
      <c r="V942" s="231" t="s">
        <v>222</v>
      </c>
      <c r="W942" s="231" t="s">
        <v>224</v>
      </c>
      <c r="X942" s="231" t="s">
        <v>224</v>
      </c>
      <c r="Y942" s="231" t="s">
        <v>222</v>
      </c>
      <c r="Z942" s="231" t="s">
        <v>224</v>
      </c>
      <c r="AA942" s="231" t="s">
        <v>222</v>
      </c>
      <c r="AB942" s="231" t="s">
        <v>224</v>
      </c>
      <c r="AC942" s="231" t="s">
        <v>224</v>
      </c>
      <c r="AD942" s="231" t="s">
        <v>223</v>
      </c>
      <c r="AE942" s="231" t="s">
        <v>224</v>
      </c>
      <c r="AF942" s="231" t="s">
        <v>224</v>
      </c>
      <c r="AG942" s="231" t="s">
        <v>224</v>
      </c>
      <c r="AH942" s="231" t="s">
        <v>224</v>
      </c>
      <c r="AI942" s="231" t="s">
        <v>224</v>
      </c>
      <c r="AJ942" s="231" t="s">
        <v>224</v>
      </c>
      <c r="AK942" s="231" t="s">
        <v>224</v>
      </c>
      <c r="AL942" s="231" t="s">
        <v>223</v>
      </c>
      <c r="AM942" s="231" t="s">
        <v>223</v>
      </c>
      <c r="AN942" s="231" t="s">
        <v>223</v>
      </c>
      <c r="AO942" s="231" t="s">
        <v>223</v>
      </c>
      <c r="AP942" s="231" t="s">
        <v>223</v>
      </c>
      <c r="AQ942" s="231">
        <v>40</v>
      </c>
    </row>
    <row r="943" spans="1:43" x14ac:dyDescent="0.3">
      <c r="A943" s="231">
        <v>215499</v>
      </c>
      <c r="B943" s="231" t="s">
        <v>61</v>
      </c>
      <c r="C943" s="231" t="s">
        <v>224</v>
      </c>
      <c r="D943" s="231" t="s">
        <v>222</v>
      </c>
      <c r="E943" s="231" t="s">
        <v>224</v>
      </c>
      <c r="F943" s="231" t="s">
        <v>224</v>
      </c>
      <c r="G943" s="231" t="s">
        <v>224</v>
      </c>
      <c r="H943" s="231" t="s">
        <v>224</v>
      </c>
      <c r="I943" s="231" t="s">
        <v>224</v>
      </c>
      <c r="J943" s="231" t="s">
        <v>224</v>
      </c>
      <c r="K943" s="231" t="s">
        <v>224</v>
      </c>
      <c r="L943" s="231" t="s">
        <v>224</v>
      </c>
      <c r="M943" s="231" t="s">
        <v>224</v>
      </c>
      <c r="N943" s="231" t="s">
        <v>224</v>
      </c>
      <c r="O943" s="231" t="s">
        <v>224</v>
      </c>
      <c r="P943" s="231" t="s">
        <v>224</v>
      </c>
      <c r="Q943" s="231" t="s">
        <v>224</v>
      </c>
      <c r="R943" s="231" t="s">
        <v>224</v>
      </c>
      <c r="S943" s="231" t="s">
        <v>224</v>
      </c>
      <c r="T943" s="231" t="s">
        <v>224</v>
      </c>
      <c r="U943" s="231" t="s">
        <v>224</v>
      </c>
      <c r="V943" s="231" t="s">
        <v>224</v>
      </c>
      <c r="W943" s="231" t="s">
        <v>224</v>
      </c>
      <c r="X943" s="231" t="s">
        <v>224</v>
      </c>
      <c r="Y943" s="231" t="s">
        <v>224</v>
      </c>
      <c r="Z943" s="231" t="s">
        <v>224</v>
      </c>
      <c r="AA943" s="231" t="s">
        <v>224</v>
      </c>
      <c r="AB943" s="231" t="s">
        <v>224</v>
      </c>
      <c r="AC943" s="231" t="s">
        <v>223</v>
      </c>
      <c r="AD943" s="231" t="s">
        <v>224</v>
      </c>
      <c r="AE943" s="231" t="s">
        <v>224</v>
      </c>
      <c r="AF943" s="231" t="s">
        <v>224</v>
      </c>
      <c r="AG943" s="231" t="s">
        <v>224</v>
      </c>
      <c r="AH943" s="231" t="s">
        <v>224</v>
      </c>
      <c r="AI943" s="231" t="s">
        <v>224</v>
      </c>
      <c r="AJ943" s="231" t="s">
        <v>224</v>
      </c>
      <c r="AK943" s="231" t="s">
        <v>224</v>
      </c>
      <c r="AL943" s="231" t="s">
        <v>223</v>
      </c>
      <c r="AM943" s="231" t="s">
        <v>223</v>
      </c>
      <c r="AN943" s="231" t="s">
        <v>223</v>
      </c>
      <c r="AO943" s="231" t="s">
        <v>223</v>
      </c>
      <c r="AP943" s="231" t="s">
        <v>223</v>
      </c>
      <c r="AQ943" s="231">
        <v>40</v>
      </c>
    </row>
    <row r="944" spans="1:43" x14ac:dyDescent="0.3">
      <c r="A944" s="231">
        <v>208474</v>
      </c>
      <c r="B944" s="231" t="s">
        <v>61</v>
      </c>
      <c r="C944" s="231" t="s">
        <v>222</v>
      </c>
      <c r="D944" s="231" t="s">
        <v>222</v>
      </c>
      <c r="E944" s="231" t="s">
        <v>222</v>
      </c>
      <c r="F944" s="231" t="s">
        <v>222</v>
      </c>
      <c r="G944" s="231" t="s">
        <v>222</v>
      </c>
      <c r="H944" s="231" t="s">
        <v>224</v>
      </c>
      <c r="I944" s="231" t="s">
        <v>224</v>
      </c>
      <c r="J944" s="231" t="s">
        <v>224</v>
      </c>
      <c r="K944" s="231" t="s">
        <v>222</v>
      </c>
      <c r="L944" s="231" t="s">
        <v>224</v>
      </c>
      <c r="M944" s="231" t="s">
        <v>224</v>
      </c>
      <c r="N944" s="231" t="s">
        <v>222</v>
      </c>
      <c r="O944" s="231" t="s">
        <v>224</v>
      </c>
      <c r="P944" s="231" t="s">
        <v>224</v>
      </c>
      <c r="Q944" s="231" t="s">
        <v>224</v>
      </c>
      <c r="R944" s="231" t="s">
        <v>222</v>
      </c>
      <c r="S944" s="231" t="s">
        <v>222</v>
      </c>
      <c r="T944" s="231" t="s">
        <v>224</v>
      </c>
      <c r="U944" s="231" t="s">
        <v>224</v>
      </c>
      <c r="V944" s="231" t="s">
        <v>222</v>
      </c>
      <c r="W944" s="231" t="s">
        <v>222</v>
      </c>
      <c r="X944" s="231" t="s">
        <v>222</v>
      </c>
      <c r="Y944" s="231" t="s">
        <v>222</v>
      </c>
      <c r="Z944" s="231" t="s">
        <v>222</v>
      </c>
      <c r="AA944" s="231" t="s">
        <v>224</v>
      </c>
      <c r="AB944" s="231" t="s">
        <v>224</v>
      </c>
      <c r="AC944" s="231" t="s">
        <v>224</v>
      </c>
      <c r="AD944" s="231" t="s">
        <v>224</v>
      </c>
      <c r="AE944" s="231" t="s">
        <v>224</v>
      </c>
      <c r="AF944" s="231" t="s">
        <v>224</v>
      </c>
      <c r="AG944" s="231" t="s">
        <v>222</v>
      </c>
      <c r="AH944" s="231" t="s">
        <v>222</v>
      </c>
      <c r="AI944" s="231" t="s">
        <v>222</v>
      </c>
      <c r="AJ944" s="231" t="s">
        <v>222</v>
      </c>
      <c r="AK944" s="231" t="s">
        <v>222</v>
      </c>
      <c r="AL944" s="231" t="s">
        <v>224</v>
      </c>
      <c r="AM944" s="231" t="s">
        <v>222</v>
      </c>
      <c r="AN944" s="231" t="s">
        <v>222</v>
      </c>
      <c r="AO944" s="231" t="s">
        <v>224</v>
      </c>
      <c r="AP944" s="231" t="s">
        <v>224</v>
      </c>
      <c r="AQ944" s="231">
        <v>208474</v>
      </c>
    </row>
    <row r="945" spans="1:43" x14ac:dyDescent="0.3">
      <c r="A945" s="231">
        <v>213055</v>
      </c>
      <c r="B945" s="231" t="s">
        <v>61</v>
      </c>
      <c r="C945" s="231" t="s">
        <v>224</v>
      </c>
      <c r="D945" s="231" t="s">
        <v>224</v>
      </c>
      <c r="E945" s="231" t="s">
        <v>224</v>
      </c>
      <c r="F945" s="231" t="s">
        <v>222</v>
      </c>
      <c r="G945" s="231" t="s">
        <v>222</v>
      </c>
      <c r="H945" s="231" t="s">
        <v>224</v>
      </c>
      <c r="I945" s="231" t="s">
        <v>224</v>
      </c>
      <c r="J945" s="231" t="s">
        <v>224</v>
      </c>
      <c r="K945" s="231" t="s">
        <v>224</v>
      </c>
      <c r="L945" s="231" t="s">
        <v>224</v>
      </c>
      <c r="M945" s="231" t="s">
        <v>224</v>
      </c>
      <c r="N945" s="231" t="s">
        <v>224</v>
      </c>
      <c r="O945" s="231" t="s">
        <v>224</v>
      </c>
      <c r="P945" s="231" t="s">
        <v>224</v>
      </c>
      <c r="Q945" s="231" t="s">
        <v>224</v>
      </c>
      <c r="R945" s="231" t="s">
        <v>224</v>
      </c>
      <c r="S945" s="231" t="s">
        <v>224</v>
      </c>
      <c r="T945" s="231" t="s">
        <v>224</v>
      </c>
      <c r="U945" s="231" t="s">
        <v>224</v>
      </c>
      <c r="V945" s="231" t="s">
        <v>224</v>
      </c>
      <c r="W945" s="231" t="s">
        <v>224</v>
      </c>
      <c r="X945" s="231" t="s">
        <v>224</v>
      </c>
      <c r="Y945" s="231" t="s">
        <v>224</v>
      </c>
      <c r="Z945" s="231" t="s">
        <v>224</v>
      </c>
      <c r="AA945" s="231" t="s">
        <v>224</v>
      </c>
      <c r="AB945" s="231" t="s">
        <v>224</v>
      </c>
      <c r="AC945" s="231" t="s">
        <v>222</v>
      </c>
      <c r="AD945" s="231" t="s">
        <v>224</v>
      </c>
      <c r="AE945" s="231" t="s">
        <v>224</v>
      </c>
      <c r="AF945" s="231" t="s">
        <v>224</v>
      </c>
      <c r="AG945" s="231" t="s">
        <v>224</v>
      </c>
      <c r="AH945" s="231" t="s">
        <v>224</v>
      </c>
      <c r="AI945" s="231" t="s">
        <v>224</v>
      </c>
      <c r="AJ945" s="231" t="s">
        <v>224</v>
      </c>
      <c r="AK945" s="231" t="s">
        <v>224</v>
      </c>
      <c r="AL945" s="231" t="s">
        <v>224</v>
      </c>
      <c r="AM945" s="231" t="s">
        <v>224</v>
      </c>
      <c r="AN945" s="231" t="s">
        <v>222</v>
      </c>
      <c r="AO945" s="231" t="s">
        <v>224</v>
      </c>
      <c r="AP945" s="231" t="s">
        <v>224</v>
      </c>
      <c r="AQ945" s="231">
        <v>213055</v>
      </c>
    </row>
    <row r="946" spans="1:43" x14ac:dyDescent="0.3">
      <c r="A946" s="231">
        <v>213220</v>
      </c>
      <c r="B946" s="231" t="s">
        <v>61</v>
      </c>
      <c r="C946" s="231" t="s">
        <v>224</v>
      </c>
      <c r="D946" s="231" t="s">
        <v>224</v>
      </c>
      <c r="E946" s="231" t="s">
        <v>224</v>
      </c>
      <c r="F946" s="231" t="s">
        <v>224</v>
      </c>
      <c r="G946" s="231" t="s">
        <v>222</v>
      </c>
      <c r="H946" s="231" t="s">
        <v>224</v>
      </c>
      <c r="I946" s="231" t="s">
        <v>224</v>
      </c>
      <c r="J946" s="231" t="s">
        <v>224</v>
      </c>
      <c r="K946" s="231" t="s">
        <v>224</v>
      </c>
      <c r="L946" s="231" t="s">
        <v>224</v>
      </c>
      <c r="M946" s="231" t="s">
        <v>222</v>
      </c>
      <c r="N946" s="231" t="s">
        <v>224</v>
      </c>
      <c r="O946" s="231" t="s">
        <v>224</v>
      </c>
      <c r="P946" s="231" t="s">
        <v>222</v>
      </c>
      <c r="Q946" s="231" t="s">
        <v>224</v>
      </c>
      <c r="R946" s="231" t="s">
        <v>224</v>
      </c>
      <c r="S946" s="231" t="s">
        <v>224</v>
      </c>
      <c r="T946" s="231" t="s">
        <v>224</v>
      </c>
      <c r="U946" s="231" t="s">
        <v>224</v>
      </c>
      <c r="V946" s="231" t="s">
        <v>224</v>
      </c>
      <c r="W946" s="231" t="s">
        <v>222</v>
      </c>
      <c r="X946" s="231" t="s">
        <v>224</v>
      </c>
      <c r="Y946" s="231" t="s">
        <v>224</v>
      </c>
      <c r="Z946" s="231" t="s">
        <v>222</v>
      </c>
      <c r="AA946" s="231" t="s">
        <v>222</v>
      </c>
      <c r="AB946" s="231" t="s">
        <v>224</v>
      </c>
      <c r="AC946" s="231" t="s">
        <v>224</v>
      </c>
      <c r="AD946" s="231" t="s">
        <v>224</v>
      </c>
      <c r="AE946" s="231" t="s">
        <v>224</v>
      </c>
      <c r="AF946" s="231" t="s">
        <v>222</v>
      </c>
      <c r="AG946" s="231" t="s">
        <v>222</v>
      </c>
      <c r="AH946" s="231" t="s">
        <v>224</v>
      </c>
      <c r="AI946" s="231" t="s">
        <v>224</v>
      </c>
      <c r="AJ946" s="231" t="s">
        <v>224</v>
      </c>
      <c r="AK946" s="231" t="s">
        <v>224</v>
      </c>
      <c r="AL946" s="231" t="s">
        <v>224</v>
      </c>
      <c r="AM946" s="231" t="s">
        <v>224</v>
      </c>
      <c r="AN946" s="231" t="s">
        <v>222</v>
      </c>
      <c r="AO946" s="231" t="s">
        <v>224</v>
      </c>
      <c r="AP946" s="231" t="s">
        <v>224</v>
      </c>
      <c r="AQ946" s="231">
        <v>40</v>
      </c>
    </row>
    <row r="947" spans="1:43" x14ac:dyDescent="0.3">
      <c r="A947" s="231">
        <v>210987</v>
      </c>
      <c r="B947" s="231" t="s">
        <v>67</v>
      </c>
      <c r="C947" s="231" t="s">
        <v>222</v>
      </c>
      <c r="D947" s="231" t="s">
        <v>224</v>
      </c>
      <c r="E947" s="231" t="s">
        <v>222</v>
      </c>
      <c r="F947" s="231" t="s">
        <v>222</v>
      </c>
      <c r="G947" s="231" t="s">
        <v>224</v>
      </c>
      <c r="H947" s="231" t="s">
        <v>222</v>
      </c>
      <c r="I947" s="231" t="s">
        <v>222</v>
      </c>
      <c r="J947" s="231" t="s">
        <v>222</v>
      </c>
      <c r="K947" s="231" t="s">
        <v>222</v>
      </c>
      <c r="L947" s="231" t="s">
        <v>224</v>
      </c>
      <c r="M947" s="231" t="s">
        <v>222</v>
      </c>
      <c r="N947" s="231" t="s">
        <v>222</v>
      </c>
      <c r="O947" s="231" t="s">
        <v>222</v>
      </c>
      <c r="P947" s="231" t="s">
        <v>222</v>
      </c>
      <c r="Q947" s="231" t="s">
        <v>222</v>
      </c>
      <c r="R947" s="231" t="s">
        <v>222</v>
      </c>
      <c r="S947" s="231" t="s">
        <v>222</v>
      </c>
      <c r="T947" s="231" t="s">
        <v>224</v>
      </c>
      <c r="U947" s="231" t="s">
        <v>224</v>
      </c>
      <c r="V947" s="231" t="s">
        <v>222</v>
      </c>
      <c r="W947" s="231" t="s">
        <v>224</v>
      </c>
      <c r="X947" s="231" t="s">
        <v>224</v>
      </c>
      <c r="Y947" s="231" t="s">
        <v>222</v>
      </c>
      <c r="Z947" s="231" t="s">
        <v>222</v>
      </c>
      <c r="AA947" s="231" t="s">
        <v>222</v>
      </c>
      <c r="AB947" s="231" t="s">
        <v>222</v>
      </c>
      <c r="AC947" s="231" t="s">
        <v>224</v>
      </c>
      <c r="AD947" s="231" t="s">
        <v>222</v>
      </c>
      <c r="AE947" s="231" t="s">
        <v>222</v>
      </c>
      <c r="AF947" s="231" t="s">
        <v>222</v>
      </c>
      <c r="AG947" s="231" t="s">
        <v>223</v>
      </c>
      <c r="AH947" s="231" t="s">
        <v>223</v>
      </c>
      <c r="AI947" s="231" t="s">
        <v>223</v>
      </c>
      <c r="AJ947" s="231" t="s">
        <v>223</v>
      </c>
      <c r="AK947" s="231" t="s">
        <v>223</v>
      </c>
      <c r="AL947" s="231" t="s">
        <v>351</v>
      </c>
      <c r="AM947" s="231" t="s">
        <v>351</v>
      </c>
      <c r="AN947" s="231" t="s">
        <v>351</v>
      </c>
      <c r="AO947" s="231" t="s">
        <v>351</v>
      </c>
      <c r="AP947" s="231" t="s">
        <v>351</v>
      </c>
    </row>
    <row r="948" spans="1:43" x14ac:dyDescent="0.3">
      <c r="A948" s="231">
        <v>211177</v>
      </c>
      <c r="B948" s="231" t="s">
        <v>61</v>
      </c>
      <c r="C948" s="231" t="s">
        <v>222</v>
      </c>
      <c r="D948" s="231" t="s">
        <v>222</v>
      </c>
      <c r="E948" s="231" t="s">
        <v>222</v>
      </c>
      <c r="F948" s="231" t="s">
        <v>222</v>
      </c>
      <c r="G948" s="231" t="s">
        <v>222</v>
      </c>
      <c r="H948" s="231" t="s">
        <v>222</v>
      </c>
      <c r="I948" s="231" t="s">
        <v>222</v>
      </c>
      <c r="J948" s="231" t="s">
        <v>224</v>
      </c>
      <c r="K948" s="231" t="s">
        <v>224</v>
      </c>
      <c r="L948" s="231" t="s">
        <v>222</v>
      </c>
      <c r="M948" s="231" t="s">
        <v>222</v>
      </c>
      <c r="N948" s="231" t="s">
        <v>222</v>
      </c>
      <c r="O948" s="231" t="s">
        <v>222</v>
      </c>
      <c r="P948" s="231" t="s">
        <v>222</v>
      </c>
      <c r="Q948" s="231" t="s">
        <v>222</v>
      </c>
      <c r="R948" s="231" t="s">
        <v>222</v>
      </c>
      <c r="S948" s="231" t="s">
        <v>222</v>
      </c>
      <c r="T948" s="231" t="s">
        <v>224</v>
      </c>
      <c r="U948" s="231" t="s">
        <v>224</v>
      </c>
      <c r="V948" s="231" t="s">
        <v>222</v>
      </c>
      <c r="W948" s="231" t="s">
        <v>222</v>
      </c>
      <c r="X948" s="231" t="s">
        <v>224</v>
      </c>
      <c r="Y948" s="231" t="s">
        <v>222</v>
      </c>
      <c r="Z948" s="231" t="s">
        <v>224</v>
      </c>
      <c r="AA948" s="231" t="s">
        <v>222</v>
      </c>
      <c r="AB948" s="231" t="s">
        <v>224</v>
      </c>
      <c r="AC948" s="231" t="s">
        <v>224</v>
      </c>
      <c r="AD948" s="231" t="s">
        <v>222</v>
      </c>
      <c r="AE948" s="231" t="s">
        <v>222</v>
      </c>
      <c r="AF948" s="231" t="s">
        <v>224</v>
      </c>
      <c r="AG948" s="231" t="s">
        <v>224</v>
      </c>
      <c r="AH948" s="231" t="s">
        <v>224</v>
      </c>
      <c r="AI948" s="231" t="s">
        <v>224</v>
      </c>
      <c r="AJ948" s="231" t="s">
        <v>224</v>
      </c>
      <c r="AK948" s="231" t="s">
        <v>224</v>
      </c>
      <c r="AL948" s="231" t="s">
        <v>223</v>
      </c>
      <c r="AM948" s="231" t="s">
        <v>223</v>
      </c>
      <c r="AN948" s="231" t="s">
        <v>223</v>
      </c>
      <c r="AO948" s="231" t="s">
        <v>223</v>
      </c>
      <c r="AP948" s="231" t="s">
        <v>223</v>
      </c>
    </row>
  </sheetData>
  <sheetProtection algorithmName="SHA-512" hashValue="qrYvAh7KxfRpDx4P2NadiXmL1CyB/E0DTEYRR7WCpI34gqn+VSJZrLitcLKJKdIqPAax3WQN2uB9yoEfNgE8zg==" saltValue="5907LKoxB+1fcmDt/I7cMQ==" spinCount="100000" sheet="1" selectLockedCells="1" selectUnlockedCells="1"/>
  <autoFilter ref="A1:AR1" xr:uid="{00000000-0001-0000-0600-000000000000}">
    <sortState xmlns:xlrd2="http://schemas.microsoft.com/office/spreadsheetml/2017/richdata2" ref="A2:AR2">
      <sortCondition ref="A1"/>
    </sortState>
  </autoFilter>
  <phoneticPr fontId="43" type="noConversion"/>
  <conditionalFormatting sqref="A4844:A1048576 A1:A945 A4301:A4302 A4307:A4626 A949:A1537">
    <cfRule type="duplicateValues" dxfId="15" priority="18"/>
  </conditionalFormatting>
  <conditionalFormatting sqref="A1538:A1553 A1555:A1664 A1666:A2551">
    <cfRule type="duplicateValues" dxfId="14" priority="17"/>
  </conditionalFormatting>
  <conditionalFormatting sqref="A2552:A3362">
    <cfRule type="duplicateValues" dxfId="13" priority="16"/>
  </conditionalFormatting>
  <conditionalFormatting sqref="A4303:A4306">
    <cfRule type="duplicateValues" dxfId="12" priority="14"/>
  </conditionalFormatting>
  <conditionalFormatting sqref="A1555:A1664 A1:A945 A1666:A1048576 A949:A1553">
    <cfRule type="duplicateValues" dxfId="11" priority="13"/>
  </conditionalFormatting>
  <conditionalFormatting sqref="A3363:A4300">
    <cfRule type="duplicateValues" dxfId="10" priority="54"/>
  </conditionalFormatting>
  <conditionalFormatting sqref="A1554">
    <cfRule type="duplicateValues" dxfId="9" priority="11"/>
  </conditionalFormatting>
  <conditionalFormatting sqref="A1554">
    <cfRule type="duplicateValues" dxfId="8" priority="12"/>
  </conditionalFormatting>
  <conditionalFormatting sqref="A1665">
    <cfRule type="duplicateValues" dxfId="7" priority="10"/>
  </conditionalFormatting>
  <conditionalFormatting sqref="A1665">
    <cfRule type="duplicateValues" dxfId="6" priority="9"/>
  </conditionalFormatting>
  <conditionalFormatting sqref="A946">
    <cfRule type="duplicateValues" dxfId="5" priority="8"/>
  </conditionalFormatting>
  <conditionalFormatting sqref="A946">
    <cfRule type="duplicateValues" dxfId="4" priority="7"/>
  </conditionalFormatting>
  <conditionalFormatting sqref="A947">
    <cfRule type="duplicateValues" dxfId="3" priority="6"/>
  </conditionalFormatting>
  <conditionalFormatting sqref="A947">
    <cfRule type="duplicateValues" dxfId="2" priority="5"/>
  </conditionalFormatting>
  <conditionalFormatting sqref="A948">
    <cfRule type="duplicateValues" dxfId="1" priority="2"/>
  </conditionalFormatting>
  <conditionalFormatting sqref="A948">
    <cfRule type="duplicateValues" dxfId="0"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1"/>
  <dimension ref="A1:C9"/>
  <sheetViews>
    <sheetView showRowColHeaders="0" rightToLeft="1" workbookViewId="0">
      <selection activeCell="E22" sqref="E22"/>
    </sheetView>
  </sheetViews>
  <sheetFormatPr defaultRowHeight="14.4" x14ac:dyDescent="0.3"/>
  <sheetData>
    <row r="1" spans="1:3" x14ac:dyDescent="0.3">
      <c r="A1" s="46" t="s">
        <v>210</v>
      </c>
      <c r="B1" s="46" t="s">
        <v>211</v>
      </c>
      <c r="C1" s="1"/>
    </row>
    <row r="2" spans="1:3" x14ac:dyDescent="0.3">
      <c r="A2" s="46">
        <v>700980</v>
      </c>
      <c r="B2" s="46" t="s">
        <v>200</v>
      </c>
      <c r="C2" s="1"/>
    </row>
    <row r="3" spans="1:3" x14ac:dyDescent="0.3">
      <c r="A3" s="46">
        <v>700653</v>
      </c>
      <c r="B3" s="46" t="s">
        <v>212</v>
      </c>
      <c r="C3" s="1"/>
    </row>
    <row r="4" spans="1:3" x14ac:dyDescent="0.3">
      <c r="A4" s="46">
        <v>700124</v>
      </c>
      <c r="B4" s="46" t="s">
        <v>213</v>
      </c>
      <c r="C4" s="1"/>
    </row>
    <row r="5" spans="1:3" x14ac:dyDescent="0.3">
      <c r="A5" s="46">
        <v>700934</v>
      </c>
      <c r="B5" s="46" t="s">
        <v>214</v>
      </c>
      <c r="C5" s="1"/>
    </row>
    <row r="6" spans="1:3" x14ac:dyDescent="0.3">
      <c r="A6" s="1"/>
      <c r="B6" s="1"/>
      <c r="C6" s="1"/>
    </row>
    <row r="7" spans="1:3" x14ac:dyDescent="0.3">
      <c r="A7" s="1"/>
      <c r="B7" s="1"/>
      <c r="C7" s="1"/>
    </row>
    <row r="8" spans="1:3" x14ac:dyDescent="0.3">
      <c r="A8" s="1"/>
      <c r="B8" s="1"/>
      <c r="C8" s="1"/>
    </row>
    <row r="9" spans="1:3" x14ac:dyDescent="0.3">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الإعلام 21-22-ف2</vt:lpstr>
      <vt:lpstr>ورقة2</vt:lpstr>
      <vt:lpstr>ورقة4</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cp:lastModifiedBy>
  <cp:revision/>
  <cp:lastPrinted>2022-07-03T06:32:32Z</cp:lastPrinted>
  <dcterms:created xsi:type="dcterms:W3CDTF">2015-06-05T18:17:20Z</dcterms:created>
  <dcterms:modified xsi:type="dcterms:W3CDTF">2022-08-04T08:00:42Z</dcterms:modified>
</cp:coreProperties>
</file>